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'Доходы'!$54:$56</definedName>
    <definedName name="_xlnm.Print_Area" localSheetId="0">'Доходы'!$A$1:$V$201</definedName>
  </definedNames>
  <calcPr fullCalcOnLoad="1"/>
</workbook>
</file>

<file path=xl/sharedStrings.xml><?xml version="1.0" encoding="utf-8"?>
<sst xmlns="http://schemas.openxmlformats.org/spreadsheetml/2006/main" count="1461" uniqueCount="373">
  <si>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</si>
  <si>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</si>
  <si>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</si>
  <si>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</si>
  <si>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</si>
  <si>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</si>
  <si>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код группы</t>
  </si>
  <si>
    <t>код подгруппы</t>
  </si>
  <si>
    <t>код статьи</t>
  </si>
  <si>
    <t>код подстатьи</t>
  </si>
  <si>
    <t>000</t>
  </si>
  <si>
    <t>00</t>
  </si>
  <si>
    <t>0000</t>
  </si>
  <si>
    <t>8</t>
  </si>
  <si>
    <t>50</t>
  </si>
  <si>
    <t>1</t>
  </si>
  <si>
    <t>НАЛОГОВЫЕ И НЕНАЛОГОВЫЕ ДОХОДЫ</t>
  </si>
  <si>
    <t>11</t>
  </si>
  <si>
    <t>03</t>
  </si>
  <si>
    <t>12</t>
  </si>
  <si>
    <t>01</t>
  </si>
  <si>
    <t>110</t>
  </si>
  <si>
    <t>02</t>
  </si>
  <si>
    <t>08</t>
  </si>
  <si>
    <t>120</t>
  </si>
  <si>
    <t>020</t>
  </si>
  <si>
    <t>05</t>
  </si>
  <si>
    <t>030</t>
  </si>
  <si>
    <t>130</t>
  </si>
  <si>
    <t>13</t>
  </si>
  <si>
    <t>060</t>
  </si>
  <si>
    <t>14</t>
  </si>
  <si>
    <t>15</t>
  </si>
  <si>
    <t>140</t>
  </si>
  <si>
    <t>16</t>
  </si>
  <si>
    <t>21</t>
  </si>
  <si>
    <t>188</t>
  </si>
  <si>
    <t>30</t>
  </si>
  <si>
    <t>32</t>
  </si>
  <si>
    <t>33</t>
  </si>
  <si>
    <t>2</t>
  </si>
  <si>
    <t>Субсидии бюджетам бюджетной системы Российской Федерации (межбюджетные субсидии)</t>
  </si>
  <si>
    <t>410</t>
  </si>
  <si>
    <t>012</t>
  </si>
  <si>
    <t>013</t>
  </si>
  <si>
    <t>182</t>
  </si>
  <si>
    <t>25</t>
  </si>
  <si>
    <t>57</t>
  </si>
  <si>
    <t>19</t>
  </si>
  <si>
    <t>3</t>
  </si>
  <si>
    <t>Налог на прибыль организаций</t>
  </si>
  <si>
    <t>4</t>
  </si>
  <si>
    <t>5</t>
  </si>
  <si>
    <t>6</t>
  </si>
  <si>
    <t>Налог на доходы физических лиц</t>
  </si>
  <si>
    <t>7</t>
  </si>
  <si>
    <t>040</t>
  </si>
  <si>
    <t>20</t>
  </si>
  <si>
    <t>22</t>
  </si>
  <si>
    <t>23</t>
  </si>
  <si>
    <t>28</t>
  </si>
  <si>
    <t>29</t>
  </si>
  <si>
    <t>Единый сельскохозяйственный налог</t>
  </si>
  <si>
    <t>34</t>
  </si>
  <si>
    <t>35</t>
  </si>
  <si>
    <t>36</t>
  </si>
  <si>
    <t>39</t>
  </si>
  <si>
    <t>40</t>
  </si>
  <si>
    <t>41</t>
  </si>
  <si>
    <t>44</t>
  </si>
  <si>
    <t>45</t>
  </si>
  <si>
    <t>Иные межбюджетные трансферты</t>
  </si>
  <si>
    <t>Плата за негативное воздействие на окружающую среду</t>
  </si>
  <si>
    <t>048</t>
  </si>
  <si>
    <t>54</t>
  </si>
  <si>
    <t>55</t>
  </si>
  <si>
    <t>НАЛОГИ НА ПРИБЫЛЬ, ДОХОДЫ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</si>
  <si>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</si>
  <si>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</si>
  <si>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</si>
  <si>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</si>
  <si>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</si>
  <si>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</si>
  <si>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</si>
  <si>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</si>
  <si>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</si>
  <si>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891</t>
  </si>
  <si>
    <t>050</t>
  </si>
  <si>
    <t>Доходы, получаемые в виде арендной платы  либо иной платы за передачу в возмездное пользование государственного и муниципального имущества,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</si>
  <si>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965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</si>
  <si>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</si>
  <si>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</si>
  <si>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</si>
  <si>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</si>
  <si>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</si>
  <si>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980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</si>
  <si>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</si>
  <si>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</si>
  <si>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</si>
  <si>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</si>
  <si>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 муниципальных районов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</si>
  <si>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</si>
  <si>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</si>
  <si>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</si>
  <si>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</si>
  <si>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</si>
  <si>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</si>
  <si>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</si>
  <si>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</si>
  <si>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</si>
  <si>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</si>
  <si>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999</t>
  </si>
  <si>
    <t>Субвенции бюджетам субъектов Российской Федерации и муниципальных образований</t>
  </si>
  <si>
    <t>025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</si>
  <si>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 кодекса Российской Федерации</t>
  </si>
  <si>
    <t>014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</si>
  <si>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</si>
  <si>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</si>
  <si>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070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</si>
  <si>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</si>
  <si>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</si>
  <si>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</si>
  <si>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</t>
  </si>
  <si>
    <t>Налог на прибыль организаций ( 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</si>
  <si>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</si>
  <si>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321</t>
  </si>
  <si>
    <t>Всего доходов</t>
  </si>
  <si>
    <t>42</t>
  </si>
  <si>
    <t>46</t>
  </si>
  <si>
    <t>47</t>
  </si>
  <si>
    <t>48</t>
  </si>
  <si>
    <t>66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</si>
  <si>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</si>
  <si>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</si>
  <si>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</si>
  <si>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бюджетной системы Российской Федерации</t>
  </si>
  <si>
    <t>002</t>
  </si>
  <si>
    <t>118</t>
  </si>
  <si>
    <t>10</t>
  </si>
  <si>
    <t>24</t>
  </si>
  <si>
    <t>26</t>
  </si>
  <si>
    <t>27</t>
  </si>
  <si>
    <t>58</t>
  </si>
  <si>
    <t>62</t>
  </si>
  <si>
    <t>63</t>
  </si>
  <si>
    <t>64</t>
  </si>
  <si>
    <t>041</t>
  </si>
  <si>
    <t>Плата за размещение отходов  производства</t>
  </si>
  <si>
    <t>60</t>
  </si>
  <si>
    <t>61</t>
  </si>
  <si>
    <t>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</si>
  <si>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</t>
  </si>
  <si>
    <t>67</t>
  </si>
  <si>
    <t>69</t>
  </si>
  <si>
    <t>70</t>
  </si>
  <si>
    <t>72</t>
  </si>
  <si>
    <t>73</t>
  </si>
  <si>
    <t>75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</si>
  <si>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</si>
  <si>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 права граждан, налагаемые мировыми судьями, комиссиями по делам несовершеннолетних и защите их прав </t>
  </si>
  <si>
    <t>053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</si>
  <si>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нравственность, налагаемые мировыми судьями, комиссиями по делам несовершеннолетних и защите их прав </t>
  </si>
  <si>
    <t>063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</si>
  <si>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собственности. </t>
  </si>
  <si>
    <t>073</t>
  </si>
  <si>
    <t>123</t>
  </si>
  <si>
    <t>200</t>
  </si>
  <si>
    <t>203</t>
  </si>
  <si>
    <t>07</t>
  </si>
  <si>
    <t>090</t>
  </si>
  <si>
    <t>Иные штрафы, неустойки, пени, уплаченные в соответствии с законом или договором в случае неисполнения или ненадлежащего  исполнения  обязательств перед  муниципальным органом (муниципальным казенным учреждением) муниципального района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</si>
  <si>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прав.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</si>
  <si>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</si>
  <si>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собственности, налагаемые мировыми судьями, комиссиями по делам несовершеннолетних и защите их прав 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</si>
  <si>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 </t>
  </si>
  <si>
    <t>Платежи в целях  возмещения причиненного ущерба (убытка)</t>
  </si>
  <si>
    <t>129</t>
  </si>
  <si>
    <t>150</t>
  </si>
  <si>
    <t>Дотации бюджетам муниципальных районов на выравнивание бюджетной обеспеченности из бюджета  субъекта Российской Федерации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</si>
  <si>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2020 год и плановый период 2021-2022 годов
</t>
  </si>
  <si>
    <t>77</t>
  </si>
  <si>
    <t>78</t>
  </si>
  <si>
    <t>81</t>
  </si>
  <si>
    <t>82</t>
  </si>
  <si>
    <t>83</t>
  </si>
  <si>
    <t>84</t>
  </si>
  <si>
    <t>85</t>
  </si>
  <si>
    <t>86</t>
  </si>
  <si>
    <t>87</t>
  </si>
  <si>
    <t>88</t>
  </si>
  <si>
    <t>Штрафы, неустойки, пени, уплаченные в соответствии с законом  или договором в случае неисполнения или ненадлежащего исполнения  обязательств  перед государственным (муниципальным органом , органом управления  государственным  внебюджетным фондом, казенным  учреждением, Центральным банком Российской Федерации, иной организацией, действующей от имени Российской Федерации</t>
  </si>
  <si>
    <t>Прочие дотации бюджетам  муниципальных районов</t>
  </si>
  <si>
    <t>74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</si>
  <si>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</si>
  <si>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</si>
  <si>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</si>
  <si>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 xml:space="preserve">Налог, взимаемый с налогоплательщиков, выбравших в качестве  объекта налогообложения доходы, уменьшенные на величину расходов </t>
  </si>
  <si>
    <t>021</t>
  </si>
  <si>
    <t>Налог, взимаемый с налогоплательщиков. Выбравших в качестве объекта налогообложения доходы, уменьшенные на  величину расходов (в том числе минимальный налог, зачисляемый в бюджеты субъектов Российской Федерации)</t>
  </si>
  <si>
    <t>92</t>
  </si>
  <si>
    <t>169</t>
  </si>
  <si>
    <t>Создание (обновление) материально-технической базы для реализации основных  и дополнительных  общеобразовательных программ цифрового и гуманитарного профилей в общеобразовательных  организациях, расположенных  в сельской местности и малых городах</t>
  </si>
  <si>
    <t>024</t>
  </si>
  <si>
    <t>Субвенция на выполнение передаваемых полномочий субъекта</t>
  </si>
  <si>
    <t>029</t>
  </si>
  <si>
    <t>Субвенции  бюджетам муниципальных образований по предоставлению компенсации родителям (законым представителям) детей, посещающих  образовательные организации, реализующих 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</si>
  <si>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</si>
  <si>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Прочие субсидии  бюджетам муниципальных районов</t>
  </si>
  <si>
    <t>94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</si>
  <si>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</si>
  <si>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</si>
  <si>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</si>
  <si>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</si>
  <si>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</si>
  <si>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</si>
  <si>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</si>
  <si>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</si>
  <si>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</si>
  <si>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</si>
  <si>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</si>
  <si>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109</t>
  </si>
  <si>
    <t>04</t>
  </si>
  <si>
    <t xml:space="preserve"> Налог, взимаемый в связи с  применением патентной системы налогообложения</t>
  </si>
  <si>
    <t>083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</si>
  <si>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природопользования.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</si>
  <si>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 налагаемые мировыми судьями, комиссиями по делам несовершеннолетних и защите их прав  </t>
  </si>
  <si>
    <t>080</t>
  </si>
  <si>
    <t>439</t>
  </si>
  <si>
    <t>143</t>
  </si>
  <si>
    <t>153</t>
  </si>
  <si>
    <t>170</t>
  </si>
  <si>
    <t>173</t>
  </si>
  <si>
    <t>190</t>
  </si>
  <si>
    <t>193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</si>
  <si>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</si>
  <si>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</si>
  <si>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</si>
  <si>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</si>
  <si>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 институты государственной власти, 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</si>
  <si>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</si>
  <si>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</si>
  <si>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 налагаемые мировыми судьями, комиссиями по делам несовершеннолетних и защите их прав</t>
  </si>
  <si>
    <t>415</t>
  </si>
  <si>
    <t>112</t>
  </si>
  <si>
    <t>113</t>
  </si>
  <si>
    <t>114</t>
  </si>
  <si>
    <t>006</t>
  </si>
  <si>
    <t>322</t>
  </si>
  <si>
    <t>111</t>
  </si>
  <si>
    <t>304</t>
  </si>
  <si>
    <t>Доходы. Получаемые в виде  арендной платы за земельные участки, государственная собственность на которые  не разграничена, а также  средства  от продажи  права на заключение договоров аренды  указанных земельных участков</t>
  </si>
  <si>
    <t xml:space="preserve">Доходы, получаемые в виде арендной платы за земли после разграничения государственной  собственности на землю, а также  средства отпродажи  права на заключение  договоров аренды  указанных земельных  участков (за исключением земельных участков бюджетных  и автономных учреждений) </t>
  </si>
  <si>
    <t>09</t>
  </si>
  <si>
    <t>045</t>
  </si>
  <si>
    <t>Прочие поступления  от использования имущества, находящегося в 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</si>
  <si>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</si>
  <si>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 использования  имущества и прав, находящихся в государственной  и муниципальной собственности  (за исключением  имущества  бюджетных и автономных учреждений, а также  имущества  государственных  и муниципальных унитарных предприятий, в том числе казенных) 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</si>
  <si>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бюджеты  бюджетной системы Российской Федерации, по нормативам, действовавшим в 2019 году </t>
  </si>
  <si>
    <t>к решению Иланского районного</t>
  </si>
  <si>
    <t xml:space="preserve"> Совета депутатов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</si>
  <si>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 муниципального образования, по нормативам, действавшим в 2019 году 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</si>
  <si>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 муниципального образования, по нормативам, действовавшим в 2019 году </t>
  </si>
  <si>
    <t>Доходы от денежных взысканий (штрафов), поступающие в счет погашения  задолженности, образовавшейся  до 1 января 2020 года,  подлежащие зачислению в бюджет муниципального образования, по нормативам, действовавшим в 2019 году</t>
  </si>
  <si>
    <t>Доходы от денежных взысканий (штрафов), поступающие в счет погашения  задолженности, образовавшейся  до 1 января 2020 года, подлежащие зачислению в федеральный бюджет и бюджет муниципального образования, по нормативам, действовавшим в 2019 году</t>
  </si>
  <si>
    <t>(рублей)</t>
  </si>
  <si>
    <t>Доходы 
районного 
бюджета 
2024 года</t>
  </si>
  <si>
    <t>Доходы районного бюджета 2021 план (корректировка октября)</t>
  </si>
  <si>
    <t xml:space="preserve">Доходы, поступающие в порядке возмещения расходов, понесенных в связи с эксплуатацией имущества </t>
  </si>
  <si>
    <t>Доходы районного бюджета факт на 01.10.2021</t>
  </si>
  <si>
    <t>Налог, взимаемый в связи с  применением патентной  системы налогообложения, зачисляемый в бюджеты  муниципальных районов</t>
  </si>
  <si>
    <t>31</t>
  </si>
  <si>
    <t>37</t>
  </si>
  <si>
    <t>38</t>
  </si>
  <si>
    <t>49</t>
  </si>
  <si>
    <t>51</t>
  </si>
  <si>
    <t>52</t>
  </si>
  <si>
    <t>59</t>
  </si>
  <si>
    <t>65</t>
  </si>
  <si>
    <t>68</t>
  </si>
  <si>
    <t>71</t>
  </si>
  <si>
    <t>76</t>
  </si>
  <si>
    <t>90</t>
  </si>
  <si>
    <t>91</t>
  </si>
  <si>
    <t>93</t>
  </si>
  <si>
    <t>95</t>
  </si>
  <si>
    <t>102</t>
  </si>
  <si>
    <t>108</t>
  </si>
  <si>
    <t>Субсидии на софинансирование организации и обеспечения  обучающихся по  образовательным программам  начального общего образования в муниципальных образовательных организациях, за исключением  обучающихся с органиченными  возможностями здоровья, бесплатным горячим питанием, предусматривающим  наличие горячего блюда, на считая горячего напитка</t>
  </si>
  <si>
    <t>Прочие безвозмездные поступления</t>
  </si>
  <si>
    <t>876</t>
  </si>
  <si>
    <t>Прочие безвозмездные поступления в бюджеты  муниципальныых районов</t>
  </si>
  <si>
    <t>Приложение  2</t>
  </si>
  <si>
    <t>098</t>
  </si>
  <si>
    <t>313</t>
  </si>
  <si>
    <t xml:space="preserve">Плата по соглашениям об установлении сервитута, заключенным органами местного самоуправления муниципальных районов,  </t>
  </si>
  <si>
    <t>Доходы от приватизации имущества, находящегося в собственности муниципальных районов, в части приватизации нефинансовых активов  имущества казны</t>
  </si>
  <si>
    <t>519</t>
  </si>
  <si>
    <t>53</t>
  </si>
  <si>
    <t>56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</si>
  <si>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</si>
  <si>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приватизации имущества, находящегося в государственной и муниципальной собственности</t>
  </si>
  <si>
    <t>Доходы 
районного 
бюджета 
2025 года</t>
  </si>
  <si>
    <t>43</t>
  </si>
  <si>
    <t>9</t>
  </si>
  <si>
    <t>17</t>
  </si>
  <si>
    <t>18</t>
  </si>
  <si>
    <t>79</t>
  </si>
  <si>
    <t>80</t>
  </si>
  <si>
    <t>89</t>
  </si>
  <si>
    <t>Субсидии бюджетам мунициальных образований на государственную поддержку отрасли культуры</t>
  </si>
  <si>
    <t>Доходы районного бюджета на 2024 год и плановый период 2025-2026 годов</t>
  </si>
  <si>
    <t>Доходы 
районного 
бюджета 
2026 года</t>
  </si>
  <si>
    <t>093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</si>
  <si>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правонарушения, в промышленности, строительстве и энергетике, налагаемые мировыми судьями, комиссиями по делам несовершеннолетних и защите их прав  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</si>
  <si>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правонарушения, в области  промышленности, строительства и энергетики. </t>
  </si>
  <si>
    <t>Налог на доходы физических в отношении  доходов от долевого участия в организации, полученных в виде дивидендов (в части суммы налога, не превышающей 650 000 рублей)</t>
  </si>
  <si>
    <t>031</t>
  </si>
  <si>
    <t>032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</si>
  <si>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</si>
  <si>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 </t>
  </si>
  <si>
    <t xml:space="preserve">Налог на доходы физических лиц в виде фиксированных авансовых 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</si>
  <si>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подлежащие зачислению в бюджет муниципальых образований</t>
  </si>
  <si>
    <t>082</t>
  </si>
  <si>
    <t>179</t>
  </si>
  <si>
    <t>303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</si>
  <si>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</si>
  <si>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общеобразвательных организациях</t>
  </si>
  <si>
    <t>Ежемесячное денежное вознаграждение за классное руководство  педагогическим работникам государственных имуниципальных общеобразовательных организаций</t>
  </si>
  <si>
    <t>Иные межбюджетные  трансферты бюджетам  муниципальных образований на государственную поддержку отрасли культуры</t>
  </si>
  <si>
    <t>Прочие межбюджетные трансферты</t>
  </si>
  <si>
    <t xml:space="preserve">Доходы бюджетов бюджетной системы Российской Федерации от возврата остатов субсидий, субвенций и иных межбюджетных трансфертов, имеющих целевое назначение прошлых лет </t>
  </si>
  <si>
    <t>Возврат остатков субсидий, субвенций и иных межбюджетных трансфертов, имеющих целевое назначение прошлых лет</t>
  </si>
  <si>
    <t>Доходы бюджетов муниципальных районов от возврата иными организациями  остатков субсидий прошлых лет</t>
  </si>
  <si>
    <t xml:space="preserve">Возврат остатков субсидий, субвенций и иных межбюджетных трансфертов, меющих целевое назначение, прошлых лет из бюджетов муниципальных районов </t>
  </si>
  <si>
    <t xml:space="preserve">Возврат прочих остатков субсидий, субвенций и ииных межбюджетных трансфертов, имеющих целевое назначение прошлых лет из бюджетов муниципальных районов </t>
  </si>
  <si>
    <t>115</t>
  </si>
  <si>
    <t>116</t>
  </si>
  <si>
    <t>117</t>
  </si>
  <si>
    <t>119</t>
  </si>
  <si>
    <t>121</t>
  </si>
  <si>
    <t>122</t>
  </si>
  <si>
    <t>124</t>
  </si>
  <si>
    <t>125</t>
  </si>
  <si>
    <t>126</t>
  </si>
  <si>
    <t>127</t>
  </si>
  <si>
    <t>128</t>
  </si>
  <si>
    <t>131</t>
  </si>
  <si>
    <t>132</t>
  </si>
  <si>
    <t>133</t>
  </si>
  <si>
    <t>134</t>
  </si>
  <si>
    <t>135</t>
  </si>
  <si>
    <t>136</t>
  </si>
  <si>
    <t xml:space="preserve">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</si>
  <si>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к решению Иланского </t>
  </si>
  <si>
    <t xml:space="preserve">                                                                                                                                        районного Совета депутатов</t>
  </si>
  <si>
    <t>Платежи, уплачиваемые в целях возмещения вреда</t>
  </si>
  <si>
    <t>061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</si>
  <si>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казенныым учреждением) муниципального контракта.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</si>
  <si>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 причиненных уклонением от заключения муниципального контракта</t>
  </si>
  <si>
    <t>062</t>
  </si>
  <si>
    <t>599</t>
  </si>
  <si>
    <t>Субсидии  на подготовку проектов межевания земельных участков и на проведение кадастровых работ (субсидии  бюджетам муниципальных образований на реализацию мероприятий, связанных с  подготовкой проектов межевания земельных участков, проведением кадастровых работ в отношении земельных участков)</t>
  </si>
  <si>
    <t>137</t>
  </si>
  <si>
    <t>138</t>
  </si>
  <si>
    <t>139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</si>
  <si>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</si>
  <si>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</si>
  <si>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Приложение 2</t>
  </si>
  <si>
    <t xml:space="preserve">к решению Иланского </t>
  </si>
  <si>
    <t>районного Совета депутатов</t>
  </si>
  <si>
    <t>от  05.12.2023     № 27-184Р</t>
  </si>
  <si>
    <t xml:space="preserve">                                                                                                                                        от  29.02.2024     № 28-195Р</t>
  </si>
  <si>
    <t xml:space="preserve">от 03.04.2024  № 29-198Р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</si>
</sst>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000000"/>
    <numFmt numFmtId="182" formatCode="0.0"/>
  </numFmts>
  <fonts count="6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0"/>
      <color indexed="5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sz val="10"/>
      <color theme="3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theme="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/>
    </xf>
    <xf numFmtId="174" fontId="2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 quotePrefix="1">
      <alignment wrapText="1"/>
    </xf>
    <xf numFmtId="0" fontId="5" fillId="0" borderId="0" xfId="0" applyFont="1" applyFill="1" applyAlignment="1" quotePrefix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 quotePrefix="1">
      <alignment horizontal="left" wrapText="1"/>
    </xf>
    <xf numFmtId="49" fontId="8" fillId="0" borderId="0" xfId="0" applyNumberFormat="1" applyFont="1" applyFill="1" applyAlignment="1" quotePrefix="1">
      <alignment wrapText="1"/>
    </xf>
    <xf numFmtId="0" fontId="8" fillId="0" borderId="0" xfId="0" applyFont="1" applyFill="1" applyAlignment="1" quotePrefix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 quotePrefix="1">
      <alignment horizontal="left" wrapText="1"/>
    </xf>
    <xf numFmtId="49" fontId="7" fillId="0" borderId="11" xfId="0" applyNumberFormat="1" applyFont="1" applyFill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vertical="top"/>
    </xf>
    <xf numFmtId="4" fontId="7" fillId="0" borderId="11" xfId="0" applyNumberFormat="1" applyFont="1" applyFill="1" applyBorder="1" applyAlignment="1">
      <alignment vertical="top"/>
    </xf>
    <xf numFmtId="0" fontId="7" fillId="0" borderId="11" xfId="53" applyNumberFormat="1" applyFont="1" applyFill="1" applyBorder="1" applyAlignment="1">
      <alignment horizontal="left" vertical="top" wrapText="1"/>
      <protection/>
    </xf>
    <xf numFmtId="0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top"/>
    </xf>
    <xf numFmtId="4" fontId="55" fillId="0" borderId="12" xfId="0" applyNumberFormat="1" applyFont="1" applyFill="1" applyBorder="1" applyAlignment="1">
      <alignment vertical="top"/>
    </xf>
    <xf numFmtId="4" fontId="56" fillId="0" borderId="11" xfId="0" applyNumberFormat="1" applyFont="1" applyFill="1" applyBorder="1" applyAlignment="1">
      <alignment horizontal="right" vertical="top"/>
    </xf>
    <xf numFmtId="4" fontId="55" fillId="0" borderId="11" xfId="0" applyNumberFormat="1" applyFont="1" applyFill="1" applyBorder="1" applyAlignment="1">
      <alignment horizontal="right" vertical="top"/>
    </xf>
    <xf numFmtId="4" fontId="56" fillId="0" borderId="11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" fontId="55" fillId="0" borderId="11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horizontal="left" vertical="top"/>
    </xf>
    <xf numFmtId="4" fontId="57" fillId="0" borderId="0" xfId="0" applyNumberFormat="1" applyFont="1" applyFill="1" applyAlignment="1">
      <alignment vertical="top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Fill="1" applyAlignment="1">
      <alignment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7" fillId="33" borderId="13" xfId="0" applyNumberFormat="1" applyFont="1" applyFill="1" applyBorder="1" applyAlignment="1">
      <alignment vertical="top"/>
    </xf>
    <xf numFmtId="2" fontId="0" fillId="33" borderId="0" xfId="0" applyNumberFormat="1" applyFill="1" applyAlignment="1">
      <alignment horizontal="center" vertical="top"/>
    </xf>
    <xf numFmtId="2" fontId="1" fillId="0" borderId="0" xfId="0" applyNumberFormat="1" applyFont="1" applyAlignment="1">
      <alignment/>
    </xf>
    <xf numFmtId="2" fontId="58" fillId="33" borderId="11" xfId="0" applyNumberFormat="1" applyFont="1" applyFill="1" applyBorder="1" applyAlignment="1">
      <alignment vertical="top"/>
    </xf>
    <xf numFmtId="2" fontId="7" fillId="33" borderId="11" xfId="0" applyNumberFormat="1" applyFont="1" applyFill="1" applyBorder="1" applyAlignment="1">
      <alignment vertical="top"/>
    </xf>
    <xf numFmtId="2" fontId="59" fillId="0" borderId="0" xfId="0" applyNumberFormat="1" applyFont="1" applyAlignment="1">
      <alignment/>
    </xf>
    <xf numFmtId="182" fontId="8" fillId="0" borderId="11" xfId="0" applyNumberFormat="1" applyFont="1" applyFill="1" applyBorder="1" applyAlignment="1">
      <alignment horizontal="right" vertical="top"/>
    </xf>
    <xf numFmtId="182" fontId="7" fillId="0" borderId="11" xfId="0" applyNumberFormat="1" applyFont="1" applyFill="1" applyBorder="1" applyAlignment="1">
      <alignment horizontal="right" vertical="top"/>
    </xf>
    <xf numFmtId="174" fontId="7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wrapText="1"/>
    </xf>
    <xf numFmtId="4" fontId="7" fillId="0" borderId="11" xfId="0" applyNumberFormat="1" applyFont="1" applyFill="1" applyBorder="1" applyAlignment="1" quotePrefix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4" fontId="60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8" fillId="0" borderId="12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58" fillId="0" borderId="11" xfId="0" applyNumberFormat="1" applyFont="1" applyFill="1" applyBorder="1" applyAlignment="1">
      <alignment vertical="top"/>
    </xf>
    <xf numFmtId="2" fontId="7" fillId="0" borderId="11" xfId="0" applyNumberFormat="1" applyFont="1" applyFill="1" applyBorder="1" applyAlignment="1">
      <alignment vertical="top"/>
    </xf>
    <xf numFmtId="2" fontId="58" fillId="0" borderId="13" xfId="0" applyNumberFormat="1" applyFont="1" applyFill="1" applyBorder="1" applyAlignment="1">
      <alignment vertical="top"/>
    </xf>
    <xf numFmtId="4" fontId="58" fillId="0" borderId="11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center" textRotation="90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 quotePrefix="1">
      <alignment horizont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 quotePrefix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0"/>
  <sheetViews>
    <sheetView tabSelected="1" view="pageBreakPreview" zoomScale="75" zoomScaleSheetLayoutView="75" zoomScalePageLayoutView="0" workbookViewId="0" topLeftCell="A1">
      <selection activeCell="J6" sqref="J6:O6"/>
    </sheetView>
  </sheetViews>
  <sheetFormatPr defaultColWidth="9.00390625" defaultRowHeight="12.75"/>
  <cols>
    <col min="1" max="1" width="5.375" style="4" customWidth="1"/>
    <col min="2" max="2" width="6.00390625" style="5" customWidth="1"/>
    <col min="3" max="3" width="2.625" style="5" customWidth="1"/>
    <col min="4" max="4" width="3.625" style="5" customWidth="1"/>
    <col min="5" max="5" width="3.00390625" style="5" customWidth="1"/>
    <col min="6" max="6" width="4.875" style="5" customWidth="1"/>
    <col min="7" max="7" width="4.125" style="5" customWidth="1"/>
    <col min="8" max="8" width="6.625" style="5" customWidth="1"/>
    <col min="9" max="9" width="4.625" style="5" customWidth="1"/>
    <col min="10" max="10" width="76.875" style="5" customWidth="1"/>
    <col min="11" max="11" width="0.12890625" style="5" hidden="1" customWidth="1"/>
    <col min="12" max="12" width="15.875" style="5" hidden="1" customWidth="1"/>
    <col min="13" max="13" width="17.75390625" style="6" customWidth="1"/>
    <col min="14" max="14" width="16.875" style="6" customWidth="1"/>
    <col min="15" max="15" width="18.625" style="6" customWidth="1"/>
    <col min="16" max="16" width="19.125" style="0" hidden="1" customWidth="1"/>
    <col min="17" max="17" width="20.25390625" style="0" hidden="1" customWidth="1"/>
    <col min="18" max="18" width="18.625" style="0" hidden="1" customWidth="1"/>
    <col min="19" max="19" width="19.375" style="0" hidden="1" customWidth="1"/>
    <col min="20" max="20" width="0.12890625" style="0" customWidth="1"/>
    <col min="21" max="22" width="9.125" style="0" hidden="1" customWidth="1"/>
  </cols>
  <sheetData>
    <row r="1" spans="2:18" ht="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1" t="s">
        <v>291</v>
      </c>
      <c r="N1" s="81"/>
      <c r="O1" s="81"/>
      <c r="P1" s="3"/>
      <c r="Q1" s="3"/>
      <c r="R1" s="3"/>
    </row>
    <row r="2" spans="2:18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81" t="s">
        <v>258</v>
      </c>
      <c r="N2" s="81"/>
      <c r="O2" s="81"/>
      <c r="P2" s="3"/>
      <c r="Q2" s="3"/>
      <c r="R2" s="3"/>
    </row>
    <row r="3" spans="2:18" ht="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81" t="s">
        <v>259</v>
      </c>
      <c r="N3" s="81"/>
      <c r="O3" s="81"/>
      <c r="P3" s="3"/>
      <c r="Q3" s="3"/>
      <c r="R3" s="3"/>
    </row>
    <row r="4" spans="2:18" ht="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81" t="s">
        <v>372</v>
      </c>
      <c r="N4" s="81"/>
      <c r="O4" s="81"/>
      <c r="P4" s="3"/>
      <c r="Q4" s="3"/>
      <c r="R4" s="3"/>
    </row>
    <row r="5" spans="2:18" ht="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9"/>
      <c r="N5" s="9"/>
      <c r="O5" s="9"/>
      <c r="P5" s="3"/>
      <c r="Q5" s="3"/>
      <c r="R5" s="3"/>
    </row>
    <row r="6" spans="2:18" ht="15">
      <c r="B6" s="16"/>
      <c r="C6" s="16"/>
      <c r="D6" s="16"/>
      <c r="E6" s="16"/>
      <c r="F6" s="16"/>
      <c r="G6" s="16"/>
      <c r="H6" s="16"/>
      <c r="I6" s="16"/>
      <c r="J6" s="81" t="s">
        <v>352</v>
      </c>
      <c r="K6" s="81"/>
      <c r="L6" s="81"/>
      <c r="M6" s="81"/>
      <c r="N6" s="93"/>
      <c r="O6" s="93"/>
      <c r="P6" s="3"/>
      <c r="Q6" s="3"/>
      <c r="R6" s="3"/>
    </row>
    <row r="7" spans="2:18" ht="15.75" customHeight="1">
      <c r="B7" s="16"/>
      <c r="C7" s="16"/>
      <c r="D7" s="16"/>
      <c r="E7" s="16"/>
      <c r="F7" s="16"/>
      <c r="G7" s="16"/>
      <c r="H7" s="16"/>
      <c r="I7" s="16"/>
      <c r="J7" s="94" t="s">
        <v>353</v>
      </c>
      <c r="K7" s="94"/>
      <c r="L7" s="94"/>
      <c r="M7" s="94"/>
      <c r="N7" s="93"/>
      <c r="O7" s="93"/>
      <c r="P7" s="3"/>
      <c r="Q7" s="3"/>
      <c r="R7" s="3"/>
    </row>
    <row r="8" spans="2:18" ht="15.75" customHeight="1">
      <c r="B8" s="16"/>
      <c r="C8" s="16"/>
      <c r="D8" s="16"/>
      <c r="E8" s="16"/>
      <c r="F8" s="16"/>
      <c r="G8" s="16"/>
      <c r="H8" s="16"/>
      <c r="I8" s="16"/>
      <c r="J8" s="94" t="s">
        <v>354</v>
      </c>
      <c r="K8" s="94"/>
      <c r="L8" s="94"/>
      <c r="M8" s="94"/>
      <c r="N8" s="93"/>
      <c r="O8" s="93"/>
      <c r="P8" s="3"/>
      <c r="Q8" s="3"/>
      <c r="R8" s="3"/>
    </row>
    <row r="9" spans="2:18" ht="15" customHeight="1">
      <c r="B9" s="16"/>
      <c r="C9" s="16"/>
      <c r="D9" s="16"/>
      <c r="E9" s="16"/>
      <c r="F9" s="16"/>
      <c r="G9" s="16"/>
      <c r="H9" s="16"/>
      <c r="I9" s="16"/>
      <c r="J9" s="94" t="s">
        <v>371</v>
      </c>
      <c r="K9" s="94"/>
      <c r="L9" s="94"/>
      <c r="M9" s="94"/>
      <c r="N9" s="93"/>
      <c r="O9" s="93"/>
      <c r="P9" s="3"/>
      <c r="Q9" s="3"/>
      <c r="R9" s="3"/>
    </row>
    <row r="10" spans="2:18" ht="15" customHeight="1">
      <c r="B10" s="16"/>
      <c r="C10" s="16"/>
      <c r="D10" s="16"/>
      <c r="E10" s="16"/>
      <c r="F10" s="16"/>
      <c r="G10" s="16"/>
      <c r="H10" s="16"/>
      <c r="I10" s="16"/>
      <c r="J10" s="68"/>
      <c r="K10" s="68"/>
      <c r="L10" s="68"/>
      <c r="M10" s="68"/>
      <c r="N10" s="67"/>
      <c r="O10" s="67"/>
      <c r="P10" s="3"/>
      <c r="Q10" s="3"/>
      <c r="R10" s="3"/>
    </row>
    <row r="11" spans="2:18" ht="15" customHeight="1">
      <c r="B11" s="16"/>
      <c r="C11" s="16"/>
      <c r="D11" s="16"/>
      <c r="E11" s="16"/>
      <c r="F11" s="16"/>
      <c r="G11" s="16"/>
      <c r="H11" s="16"/>
      <c r="I11" s="16"/>
      <c r="J11" s="68"/>
      <c r="K11" s="68"/>
      <c r="L11" s="68"/>
      <c r="M11" s="96" t="s">
        <v>367</v>
      </c>
      <c r="N11" s="96"/>
      <c r="O11" s="96"/>
      <c r="P11" s="96"/>
      <c r="Q11" s="96"/>
      <c r="R11" s="96"/>
    </row>
    <row r="12" spans="2:18" ht="15" customHeight="1">
      <c r="B12" s="16"/>
      <c r="C12" s="16"/>
      <c r="D12" s="16"/>
      <c r="E12" s="16"/>
      <c r="F12" s="16"/>
      <c r="G12" s="16"/>
      <c r="H12" s="16"/>
      <c r="I12" s="16"/>
      <c r="J12" s="68"/>
      <c r="K12" s="68"/>
      <c r="L12" s="68"/>
      <c r="M12" s="97" t="s">
        <v>368</v>
      </c>
      <c r="N12" s="97"/>
      <c r="O12" s="97"/>
      <c r="P12" s="97"/>
      <c r="Q12" s="97"/>
      <c r="R12" s="97"/>
    </row>
    <row r="13" spans="2:18" ht="15" customHeight="1">
      <c r="B13" s="16"/>
      <c r="C13" s="16"/>
      <c r="D13" s="16"/>
      <c r="E13" s="16"/>
      <c r="F13" s="16"/>
      <c r="G13" s="16"/>
      <c r="H13" s="16"/>
      <c r="I13" s="16"/>
      <c r="J13" s="68"/>
      <c r="K13" s="68"/>
      <c r="L13" s="68"/>
      <c r="M13" s="97" t="s">
        <v>369</v>
      </c>
      <c r="N13" s="97"/>
      <c r="O13" s="97"/>
      <c r="P13" s="97"/>
      <c r="Q13" s="97"/>
      <c r="R13" s="97"/>
    </row>
    <row r="14" spans="2:18" ht="15" customHeight="1">
      <c r="B14" s="16"/>
      <c r="C14" s="16"/>
      <c r="D14" s="16"/>
      <c r="E14" s="16"/>
      <c r="F14" s="16"/>
      <c r="G14" s="16"/>
      <c r="H14" s="16"/>
      <c r="I14" s="16"/>
      <c r="J14" s="68"/>
      <c r="K14" s="68"/>
      <c r="L14" s="68"/>
      <c r="M14" s="97" t="s">
        <v>370</v>
      </c>
      <c r="N14" s="97"/>
      <c r="O14" s="97"/>
      <c r="P14" s="97"/>
      <c r="Q14" s="97"/>
      <c r="R14" s="97"/>
    </row>
    <row r="15" spans="2:18" ht="15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3"/>
      <c r="Q15" s="3"/>
      <c r="R15" s="3"/>
    </row>
    <row r="16" spans="1:18" ht="0.75" customHeight="1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83"/>
      <c r="O16" s="83"/>
      <c r="P16" s="3"/>
      <c r="Q16" s="3"/>
      <c r="R16" s="3"/>
    </row>
    <row r="17" spans="1:18" ht="15.75" customHeight="1" hidden="1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85"/>
      <c r="N17" s="85"/>
      <c r="O17" s="85"/>
      <c r="P17" s="3"/>
      <c r="Q17" s="3"/>
      <c r="R17" s="3"/>
    </row>
    <row r="18" spans="1:18" ht="15.75" customHeight="1" hidden="1">
      <c r="A18" s="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85"/>
      <c r="N18" s="85"/>
      <c r="O18" s="85"/>
      <c r="P18" s="3"/>
      <c r="Q18" s="3"/>
      <c r="R18" s="3"/>
    </row>
    <row r="19" spans="1:18" ht="15" hidden="1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4"/>
      <c r="N19" s="84"/>
      <c r="O19" s="84"/>
      <c r="P19" s="3"/>
      <c r="Q19" s="3"/>
      <c r="R19" s="3"/>
    </row>
    <row r="20" spans="1:18" ht="15" hidden="1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3"/>
      <c r="Q20" s="3"/>
      <c r="R20" s="3"/>
    </row>
    <row r="21" spans="1:18" ht="15" hidden="1">
      <c r="A21" s="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1"/>
      <c r="N21" s="83"/>
      <c r="O21" s="83"/>
      <c r="P21" s="3"/>
      <c r="Q21" s="3"/>
      <c r="R21" s="3"/>
    </row>
    <row r="22" spans="1:18" ht="15" hidden="1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85"/>
      <c r="N22" s="85"/>
      <c r="O22" s="85"/>
      <c r="P22" s="3"/>
      <c r="Q22" s="3"/>
      <c r="R22" s="3"/>
    </row>
    <row r="23" spans="1:18" ht="15" hidden="1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85"/>
      <c r="N23" s="85"/>
      <c r="O23" s="85"/>
      <c r="P23" s="3"/>
      <c r="Q23" s="3"/>
      <c r="R23" s="3"/>
    </row>
    <row r="24" spans="1:18" ht="15" hidden="1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84"/>
      <c r="N24" s="84"/>
      <c r="O24" s="84"/>
      <c r="P24" s="3"/>
      <c r="Q24" s="3"/>
      <c r="R24" s="3"/>
    </row>
    <row r="25" spans="1:18" ht="15" hidden="1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1"/>
      <c r="N25" s="11"/>
      <c r="O25" s="11"/>
      <c r="P25" s="3"/>
      <c r="Q25" s="3"/>
      <c r="R25" s="3"/>
    </row>
    <row r="26" spans="1:18" ht="15" hidden="1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1"/>
      <c r="N26" s="83"/>
      <c r="O26" s="83"/>
      <c r="P26" s="3"/>
      <c r="Q26" s="3"/>
      <c r="R26" s="3"/>
    </row>
    <row r="27" spans="1:18" ht="15" hidden="1">
      <c r="A27" s="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85"/>
      <c r="N27" s="85"/>
      <c r="O27" s="85"/>
      <c r="P27" s="3"/>
      <c r="Q27" s="3"/>
      <c r="R27" s="3"/>
    </row>
    <row r="28" spans="1:18" ht="15" hidden="1">
      <c r="A28" s="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85"/>
      <c r="N28" s="85"/>
      <c r="O28" s="85"/>
      <c r="P28" s="3"/>
      <c r="Q28" s="3"/>
      <c r="R28" s="3"/>
    </row>
    <row r="29" spans="1:18" ht="15" hidden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4"/>
      <c r="N29" s="84"/>
      <c r="O29" s="84"/>
      <c r="P29" s="3"/>
      <c r="Q29" s="3"/>
      <c r="R29" s="3"/>
    </row>
    <row r="30" spans="1:18" ht="15" hidden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"/>
      <c r="N30" s="11"/>
      <c r="O30" s="11"/>
      <c r="P30" s="3"/>
      <c r="Q30" s="3"/>
      <c r="R30" s="3"/>
    </row>
    <row r="31" spans="1:18" ht="15" hidden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1"/>
      <c r="N31" s="83"/>
      <c r="O31" s="83"/>
      <c r="P31" s="3"/>
      <c r="Q31" s="3"/>
      <c r="R31" s="3"/>
    </row>
    <row r="32" spans="1:18" ht="15" hidden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5"/>
      <c r="N32" s="85"/>
      <c r="O32" s="85"/>
      <c r="P32" s="3"/>
      <c r="Q32" s="3"/>
      <c r="R32" s="3"/>
    </row>
    <row r="33" spans="1:18" ht="15" hidden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5"/>
      <c r="N33" s="85"/>
      <c r="O33" s="85"/>
      <c r="P33" s="3"/>
      <c r="Q33" s="3"/>
      <c r="R33" s="3"/>
    </row>
    <row r="34" spans="1:18" ht="15" hidden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84"/>
      <c r="N34" s="84"/>
      <c r="O34" s="84"/>
      <c r="P34" s="3"/>
      <c r="Q34" s="3"/>
      <c r="R34" s="3"/>
    </row>
    <row r="35" spans="1:18" ht="15" hidden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  <c r="N35" s="11"/>
      <c r="O35" s="11"/>
      <c r="P35" s="3"/>
      <c r="Q35" s="3"/>
      <c r="R35" s="3"/>
    </row>
    <row r="36" spans="1:18" ht="15" hidden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  <c r="N36" s="83"/>
      <c r="O36" s="83"/>
      <c r="P36" s="3"/>
      <c r="Q36" s="3"/>
      <c r="R36" s="3"/>
    </row>
    <row r="37" spans="1:18" ht="15" hidden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85"/>
      <c r="N37" s="85"/>
      <c r="O37" s="85"/>
      <c r="P37" s="3"/>
      <c r="Q37" s="3"/>
      <c r="R37" s="3"/>
    </row>
    <row r="38" spans="1:18" ht="15" hidden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85"/>
      <c r="N38" s="85"/>
      <c r="O38" s="85"/>
      <c r="P38" s="3"/>
      <c r="Q38" s="3"/>
      <c r="R38" s="3"/>
    </row>
    <row r="39" spans="1:18" ht="15" hidden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84"/>
      <c r="N39" s="84"/>
      <c r="O39" s="84"/>
      <c r="P39" s="3"/>
      <c r="Q39" s="3"/>
      <c r="R39" s="3"/>
    </row>
    <row r="40" spans="1:18" ht="15" hidden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11"/>
      <c r="O40" s="11"/>
      <c r="P40" s="3"/>
      <c r="Q40" s="3"/>
      <c r="R40" s="3"/>
    </row>
    <row r="41" spans="1:18" ht="15" hidden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1"/>
      <c r="N41" s="83"/>
      <c r="O41" s="83"/>
      <c r="P41" s="3"/>
      <c r="Q41" s="3"/>
      <c r="R41" s="3"/>
    </row>
    <row r="42" spans="1:18" ht="15" hidden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85"/>
      <c r="N42" s="85"/>
      <c r="O42" s="85"/>
      <c r="P42" s="3"/>
      <c r="Q42" s="3"/>
      <c r="R42" s="3"/>
    </row>
    <row r="43" spans="1:18" ht="15" hidden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85"/>
      <c r="N43" s="85"/>
      <c r="O43" s="85"/>
      <c r="P43" s="3"/>
      <c r="Q43" s="3"/>
      <c r="R43" s="3"/>
    </row>
    <row r="44" spans="1:18" ht="15" hidden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84"/>
      <c r="N44" s="84"/>
      <c r="O44" s="84"/>
      <c r="P44" s="3"/>
      <c r="Q44" s="3"/>
      <c r="R44" s="3"/>
    </row>
    <row r="45" spans="1:18" ht="15" hidden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11"/>
      <c r="O45" s="11"/>
      <c r="P45" s="3"/>
      <c r="Q45" s="3"/>
      <c r="R45" s="3"/>
    </row>
    <row r="46" spans="1:18" ht="15" hidden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/>
      <c r="N46" s="83"/>
      <c r="O46" s="83"/>
      <c r="P46" s="3"/>
      <c r="Q46" s="3"/>
      <c r="R46" s="3"/>
    </row>
    <row r="47" spans="1:18" ht="15" hidden="1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85"/>
      <c r="N47" s="85"/>
      <c r="O47" s="85"/>
      <c r="P47" s="3"/>
      <c r="Q47" s="3"/>
      <c r="R47" s="3"/>
    </row>
    <row r="48" spans="1:18" ht="15" hidden="1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85"/>
      <c r="N48" s="85"/>
      <c r="O48" s="85"/>
      <c r="P48" s="3"/>
      <c r="Q48" s="3"/>
      <c r="R48" s="3"/>
    </row>
    <row r="49" spans="1:18" ht="15" hidden="1">
      <c r="A49" s="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84"/>
      <c r="N49" s="84"/>
      <c r="O49" s="84"/>
      <c r="P49" s="3"/>
      <c r="Q49" s="3"/>
      <c r="R49" s="3"/>
    </row>
    <row r="50" spans="1:18" s="7" customFormat="1" ht="16.5" customHeight="1" hidden="1">
      <c r="A50" s="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5"/>
      <c r="O50" s="15"/>
      <c r="P50" s="69"/>
      <c r="Q50" s="69"/>
      <c r="R50" s="69"/>
    </row>
    <row r="51" spans="1:18" s="1" customFormat="1" ht="15.75" customHeight="1">
      <c r="A51" s="95" t="s">
        <v>310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2"/>
      <c r="Q51" s="2"/>
      <c r="R51" s="2"/>
    </row>
    <row r="52" spans="1:18" s="1" customFormat="1" ht="14.2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  <c r="N52" s="20"/>
      <c r="O52" s="20"/>
      <c r="P52" s="2"/>
      <c r="Q52" s="2"/>
      <c r="R52" s="2"/>
    </row>
    <row r="53" spans="1:18" s="1" customFormat="1" ht="15.75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82" t="s">
        <v>264</v>
      </c>
      <c r="O53" s="82"/>
      <c r="P53" s="2"/>
      <c r="Q53" s="2"/>
      <c r="R53" s="2"/>
    </row>
    <row r="54" spans="1:18" s="1" customFormat="1" ht="29.25" customHeight="1">
      <c r="A54" s="86" t="s">
        <v>1</v>
      </c>
      <c r="B54" s="87" t="s">
        <v>0</v>
      </c>
      <c r="C54" s="88"/>
      <c r="D54" s="88"/>
      <c r="E54" s="88"/>
      <c r="F54" s="88"/>
      <c r="G54" s="88"/>
      <c r="H54" s="88"/>
      <c r="I54" s="88"/>
      <c r="J54" s="89" t="s">
        <v>122</v>
      </c>
      <c r="K54" s="91" t="s">
        <v>266</v>
      </c>
      <c r="L54" s="91" t="s">
        <v>268</v>
      </c>
      <c r="M54" s="90" t="s">
        <v>265</v>
      </c>
      <c r="N54" s="90" t="s">
        <v>301</v>
      </c>
      <c r="O54" s="90" t="s">
        <v>311</v>
      </c>
      <c r="P54" s="2"/>
      <c r="Q54" s="2"/>
      <c r="R54" s="2"/>
    </row>
    <row r="55" spans="1:20" s="1" customFormat="1" ht="144.75" customHeight="1">
      <c r="A55" s="86"/>
      <c r="B55" s="22" t="s">
        <v>2</v>
      </c>
      <c r="C55" s="22" t="s">
        <v>6</v>
      </c>
      <c r="D55" s="22" t="s">
        <v>7</v>
      </c>
      <c r="E55" s="22" t="s">
        <v>8</v>
      </c>
      <c r="F55" s="22" t="s">
        <v>9</v>
      </c>
      <c r="G55" s="22" t="s">
        <v>3</v>
      </c>
      <c r="H55" s="22" t="s">
        <v>4</v>
      </c>
      <c r="I55" s="22" t="s">
        <v>5</v>
      </c>
      <c r="J55" s="90"/>
      <c r="K55" s="92"/>
      <c r="L55" s="92"/>
      <c r="M55" s="90"/>
      <c r="N55" s="90"/>
      <c r="O55" s="90"/>
      <c r="P55" s="70">
        <v>45334</v>
      </c>
      <c r="Q55" s="47">
        <v>2024</v>
      </c>
      <c r="R55" s="47">
        <v>2025</v>
      </c>
      <c r="S55" s="46">
        <v>2026</v>
      </c>
      <c r="T55" s="46"/>
    </row>
    <row r="56" spans="1:20" s="2" customFormat="1" ht="13.5" customHeight="1">
      <c r="A56" s="23">
        <v>1</v>
      </c>
      <c r="B56" s="21">
        <v>2</v>
      </c>
      <c r="C56" s="21">
        <v>3</v>
      </c>
      <c r="D56" s="21">
        <v>4</v>
      </c>
      <c r="E56" s="21">
        <v>5</v>
      </c>
      <c r="F56" s="21">
        <v>6</v>
      </c>
      <c r="G56" s="21">
        <v>7</v>
      </c>
      <c r="H56" s="21">
        <v>8</v>
      </c>
      <c r="I56" s="21">
        <v>9</v>
      </c>
      <c r="J56" s="21">
        <v>10</v>
      </c>
      <c r="K56" s="21">
        <v>11</v>
      </c>
      <c r="L56" s="21">
        <v>12</v>
      </c>
      <c r="M56" s="21">
        <v>13</v>
      </c>
      <c r="N56" s="21">
        <v>14</v>
      </c>
      <c r="O56" s="21">
        <v>15</v>
      </c>
      <c r="Q56" s="47"/>
      <c r="R56" s="47"/>
      <c r="S56" s="47"/>
      <c r="T56" s="47"/>
    </row>
    <row r="57" spans="1:20" ht="15" customHeight="1">
      <c r="A57" s="24" t="s">
        <v>15</v>
      </c>
      <c r="B57" s="25" t="s">
        <v>10</v>
      </c>
      <c r="C57" s="25" t="s">
        <v>15</v>
      </c>
      <c r="D57" s="25" t="s">
        <v>11</v>
      </c>
      <c r="E57" s="25" t="s">
        <v>11</v>
      </c>
      <c r="F57" s="25" t="s">
        <v>10</v>
      </c>
      <c r="G57" s="25" t="s">
        <v>11</v>
      </c>
      <c r="H57" s="25" t="s">
        <v>12</v>
      </c>
      <c r="I57" s="25" t="s">
        <v>10</v>
      </c>
      <c r="J57" s="26" t="s">
        <v>16</v>
      </c>
      <c r="K57" s="27">
        <v>120466400</v>
      </c>
      <c r="L57" s="26">
        <v>86986904.83</v>
      </c>
      <c r="M57" s="31">
        <f>M58+M67+M80+M83+M96+M102+M106+M115</f>
        <v>172374421.03</v>
      </c>
      <c r="N57" s="31">
        <f>N58+N67+N80+N83+N96+N102+N106+N115</f>
        <v>166321353.2</v>
      </c>
      <c r="O57" s="31">
        <f>O58+O67+O80+O83+O96+O102+O106+O115</f>
        <v>173005170</v>
      </c>
      <c r="P57" s="41">
        <f>P58+P67+P80+P83+P96+P102+P106+P115</f>
        <v>12672934.649999997</v>
      </c>
      <c r="Q57" s="51">
        <f>Q61+Q79+Q106</f>
        <v>8726790.98</v>
      </c>
      <c r="R57" s="51"/>
      <c r="S57" s="49"/>
      <c r="T57" s="49"/>
    </row>
    <row r="58" spans="1:20" ht="15" customHeight="1">
      <c r="A58" s="24" t="s">
        <v>40</v>
      </c>
      <c r="B58" s="25" t="s">
        <v>10</v>
      </c>
      <c r="C58" s="25" t="s">
        <v>15</v>
      </c>
      <c r="D58" s="25" t="s">
        <v>20</v>
      </c>
      <c r="E58" s="25" t="s">
        <v>11</v>
      </c>
      <c r="F58" s="25" t="s">
        <v>10</v>
      </c>
      <c r="G58" s="25" t="s">
        <v>11</v>
      </c>
      <c r="H58" s="25" t="s">
        <v>12</v>
      </c>
      <c r="I58" s="25" t="s">
        <v>10</v>
      </c>
      <c r="J58" s="26" t="s">
        <v>76</v>
      </c>
      <c r="K58" s="27">
        <v>89909400</v>
      </c>
      <c r="L58" s="26">
        <v>61707498.48</v>
      </c>
      <c r="M58" s="31">
        <f>M59+M61</f>
        <v>132091520.05</v>
      </c>
      <c r="N58" s="31">
        <f>N59+N61</f>
        <v>127957641.85</v>
      </c>
      <c r="O58" s="31">
        <f>O59+O61</f>
        <v>133781958.65</v>
      </c>
      <c r="P58" s="41">
        <f>P59+P61</f>
        <v>8688984.909999998</v>
      </c>
      <c r="Q58" s="51"/>
      <c r="R58" s="51"/>
      <c r="S58" s="49"/>
      <c r="T58" s="49"/>
    </row>
    <row r="59" spans="1:20" ht="15" customHeight="1">
      <c r="A59" s="24" t="s">
        <v>49</v>
      </c>
      <c r="B59" s="25" t="s">
        <v>45</v>
      </c>
      <c r="C59" s="25" t="s">
        <v>15</v>
      </c>
      <c r="D59" s="25" t="s">
        <v>20</v>
      </c>
      <c r="E59" s="25" t="s">
        <v>20</v>
      </c>
      <c r="F59" s="25" t="s">
        <v>10</v>
      </c>
      <c r="G59" s="25" t="s">
        <v>11</v>
      </c>
      <c r="H59" s="25" t="s">
        <v>12</v>
      </c>
      <c r="I59" s="25" t="s">
        <v>21</v>
      </c>
      <c r="J59" s="26" t="s">
        <v>50</v>
      </c>
      <c r="K59" s="27">
        <v>989000</v>
      </c>
      <c r="L59" s="26">
        <v>489030.76</v>
      </c>
      <c r="M59" s="31">
        <f>M60</f>
        <v>660000</v>
      </c>
      <c r="N59" s="31">
        <f>N60</f>
        <v>670000</v>
      </c>
      <c r="O59" s="31">
        <f>O60</f>
        <v>680000</v>
      </c>
      <c r="P59" s="41">
        <f>P60</f>
        <v>8293.36</v>
      </c>
      <c r="Q59" s="51"/>
      <c r="R59" s="51"/>
      <c r="S59" s="49"/>
      <c r="T59" s="49"/>
    </row>
    <row r="60" spans="1:20" ht="47.25">
      <c r="A60" s="24" t="s">
        <v>51</v>
      </c>
      <c r="B60" s="28" t="s">
        <v>45</v>
      </c>
      <c r="C60" s="28" t="s">
        <v>15</v>
      </c>
      <c r="D60" s="28" t="s">
        <v>20</v>
      </c>
      <c r="E60" s="28" t="s">
        <v>20</v>
      </c>
      <c r="F60" s="28" t="s">
        <v>43</v>
      </c>
      <c r="G60" s="28" t="s">
        <v>22</v>
      </c>
      <c r="H60" s="28" t="s">
        <v>12</v>
      </c>
      <c r="I60" s="28" t="s">
        <v>21</v>
      </c>
      <c r="J60" s="29" t="s">
        <v>123</v>
      </c>
      <c r="K60" s="30">
        <v>989000</v>
      </c>
      <c r="L60" s="29">
        <v>489030.76</v>
      </c>
      <c r="M60" s="32">
        <v>660000</v>
      </c>
      <c r="N60" s="32">
        <v>670000</v>
      </c>
      <c r="O60" s="32">
        <v>680000</v>
      </c>
      <c r="P60" s="45">
        <v>8293.36</v>
      </c>
      <c r="Q60" s="51"/>
      <c r="R60" s="51"/>
      <c r="S60" s="49"/>
      <c r="T60" s="49"/>
    </row>
    <row r="61" spans="1:20" ht="15" customHeight="1">
      <c r="A61" s="24" t="s">
        <v>52</v>
      </c>
      <c r="B61" s="25" t="s">
        <v>45</v>
      </c>
      <c r="C61" s="25" t="s">
        <v>15</v>
      </c>
      <c r="D61" s="25" t="s">
        <v>20</v>
      </c>
      <c r="E61" s="25" t="s">
        <v>22</v>
      </c>
      <c r="F61" s="25" t="s">
        <v>10</v>
      </c>
      <c r="G61" s="25" t="s">
        <v>20</v>
      </c>
      <c r="H61" s="25" t="s">
        <v>12</v>
      </c>
      <c r="I61" s="25" t="s">
        <v>21</v>
      </c>
      <c r="J61" s="26" t="s">
        <v>54</v>
      </c>
      <c r="K61" s="27">
        <v>88920400</v>
      </c>
      <c r="L61" s="26">
        <v>61218467.72</v>
      </c>
      <c r="M61" s="31">
        <f>M64+M62+M63+M65+M66</f>
        <v>131431520.05</v>
      </c>
      <c r="N61" s="31">
        <f>N64+N62+N63+N65+N66</f>
        <v>127287641.85</v>
      </c>
      <c r="O61" s="31">
        <f>O64+O62+O63+O65+O66</f>
        <v>133101958.65</v>
      </c>
      <c r="P61" s="41">
        <f>P64+P62+P63+P65+P66</f>
        <v>8680691.549999999</v>
      </c>
      <c r="Q61" s="71">
        <f>Q62+Q63+Q64+Q65+Q66</f>
        <v>6636561.35</v>
      </c>
      <c r="R61" s="51"/>
      <c r="S61" s="49"/>
      <c r="T61" s="49"/>
    </row>
    <row r="62" spans="1:20" ht="63">
      <c r="A62" s="24" t="s">
        <v>53</v>
      </c>
      <c r="B62" s="28" t="s">
        <v>45</v>
      </c>
      <c r="C62" s="28" t="s">
        <v>15</v>
      </c>
      <c r="D62" s="28" t="s">
        <v>20</v>
      </c>
      <c r="E62" s="28" t="s">
        <v>22</v>
      </c>
      <c r="F62" s="28" t="s">
        <v>77</v>
      </c>
      <c r="G62" s="28" t="s">
        <v>20</v>
      </c>
      <c r="H62" s="28" t="s">
        <v>12</v>
      </c>
      <c r="I62" s="28" t="s">
        <v>21</v>
      </c>
      <c r="J62" s="29" t="s">
        <v>114</v>
      </c>
      <c r="K62" s="30">
        <v>88450400</v>
      </c>
      <c r="L62" s="29">
        <v>60875031.23</v>
      </c>
      <c r="M62" s="32">
        <v>130360160.05</v>
      </c>
      <c r="N62" s="32">
        <v>126260801.85</v>
      </c>
      <c r="O62" s="32">
        <v>132072438.65</v>
      </c>
      <c r="P62" s="45">
        <v>8609730.26</v>
      </c>
      <c r="Q62" s="51">
        <v>6586561.35</v>
      </c>
      <c r="R62" s="51"/>
      <c r="S62" s="49"/>
      <c r="T62" s="49"/>
    </row>
    <row r="63" spans="1:20" ht="94.5">
      <c r="A63" s="24" t="s">
        <v>55</v>
      </c>
      <c r="B63" s="28" t="s">
        <v>45</v>
      </c>
      <c r="C63" s="28" t="s">
        <v>15</v>
      </c>
      <c r="D63" s="28" t="s">
        <v>20</v>
      </c>
      <c r="E63" s="28" t="s">
        <v>22</v>
      </c>
      <c r="F63" s="28" t="s">
        <v>25</v>
      </c>
      <c r="G63" s="28" t="s">
        <v>20</v>
      </c>
      <c r="H63" s="28" t="s">
        <v>12</v>
      </c>
      <c r="I63" s="28" t="s">
        <v>21</v>
      </c>
      <c r="J63" s="29" t="s">
        <v>78</v>
      </c>
      <c r="K63" s="30">
        <v>65000</v>
      </c>
      <c r="L63" s="29">
        <v>66829.99</v>
      </c>
      <c r="M63" s="32">
        <v>82440</v>
      </c>
      <c r="N63" s="32">
        <v>84040</v>
      </c>
      <c r="O63" s="32">
        <v>84840</v>
      </c>
      <c r="P63" s="45">
        <v>4793.12</v>
      </c>
      <c r="Q63" s="51"/>
      <c r="R63" s="51"/>
      <c r="S63" s="49"/>
      <c r="T63" s="49"/>
    </row>
    <row r="64" spans="1:20" ht="31.5">
      <c r="A64" s="24" t="s">
        <v>13</v>
      </c>
      <c r="B64" s="28" t="s">
        <v>45</v>
      </c>
      <c r="C64" s="28" t="s">
        <v>15</v>
      </c>
      <c r="D64" s="28" t="s">
        <v>20</v>
      </c>
      <c r="E64" s="28" t="s">
        <v>22</v>
      </c>
      <c r="F64" s="28" t="s">
        <v>27</v>
      </c>
      <c r="G64" s="28" t="s">
        <v>20</v>
      </c>
      <c r="H64" s="28" t="s">
        <v>12</v>
      </c>
      <c r="I64" s="28" t="s">
        <v>21</v>
      </c>
      <c r="J64" s="29" t="s">
        <v>79</v>
      </c>
      <c r="K64" s="30">
        <v>350000</v>
      </c>
      <c r="L64" s="29">
        <v>217491.09</v>
      </c>
      <c r="M64" s="32">
        <v>858320</v>
      </c>
      <c r="N64" s="32">
        <v>860600</v>
      </c>
      <c r="O64" s="32">
        <v>860880</v>
      </c>
      <c r="P64" s="45">
        <v>33891.37</v>
      </c>
      <c r="Q64" s="51"/>
      <c r="R64" s="51"/>
      <c r="S64" s="49"/>
      <c r="T64" s="49"/>
    </row>
    <row r="65" spans="1:20" ht="78.75">
      <c r="A65" s="24" t="s">
        <v>303</v>
      </c>
      <c r="B65" s="28" t="s">
        <v>45</v>
      </c>
      <c r="C65" s="28" t="s">
        <v>15</v>
      </c>
      <c r="D65" s="28" t="s">
        <v>20</v>
      </c>
      <c r="E65" s="28" t="s">
        <v>22</v>
      </c>
      <c r="F65" s="28" t="s">
        <v>56</v>
      </c>
      <c r="G65" s="28" t="s">
        <v>20</v>
      </c>
      <c r="H65" s="28" t="s">
        <v>12</v>
      </c>
      <c r="I65" s="28" t="s">
        <v>21</v>
      </c>
      <c r="J65" s="29" t="s">
        <v>320</v>
      </c>
      <c r="K65" s="30"/>
      <c r="L65" s="29"/>
      <c r="M65" s="32">
        <v>50000</v>
      </c>
      <c r="N65" s="32">
        <v>0</v>
      </c>
      <c r="O65" s="32">
        <v>0</v>
      </c>
      <c r="P65" s="45">
        <v>29350.8</v>
      </c>
      <c r="Q65" s="51">
        <v>50000</v>
      </c>
      <c r="R65" s="51"/>
      <c r="S65" s="49"/>
      <c r="T65" s="49"/>
    </row>
    <row r="66" spans="1:20" ht="47.25">
      <c r="A66" s="24" t="s">
        <v>138</v>
      </c>
      <c r="B66" s="28" t="s">
        <v>45</v>
      </c>
      <c r="C66" s="28" t="s">
        <v>15</v>
      </c>
      <c r="D66" s="28" t="s">
        <v>20</v>
      </c>
      <c r="E66" s="28" t="s">
        <v>22</v>
      </c>
      <c r="F66" s="28" t="s">
        <v>28</v>
      </c>
      <c r="G66" s="28" t="s">
        <v>20</v>
      </c>
      <c r="H66" s="28" t="s">
        <v>12</v>
      </c>
      <c r="I66" s="28" t="s">
        <v>21</v>
      </c>
      <c r="J66" s="29" t="s">
        <v>315</v>
      </c>
      <c r="K66" s="30"/>
      <c r="L66" s="29"/>
      <c r="M66" s="32">
        <v>80600</v>
      </c>
      <c r="N66" s="32">
        <v>82200</v>
      </c>
      <c r="O66" s="32">
        <v>83800</v>
      </c>
      <c r="P66" s="45">
        <v>2926</v>
      </c>
      <c r="Q66" s="51"/>
      <c r="R66" s="51"/>
      <c r="S66" s="49"/>
      <c r="T66" s="49"/>
    </row>
    <row r="67" spans="1:20" ht="15.75">
      <c r="A67" s="24" t="s">
        <v>17</v>
      </c>
      <c r="B67" s="25" t="s">
        <v>10</v>
      </c>
      <c r="C67" s="25" t="s">
        <v>15</v>
      </c>
      <c r="D67" s="25" t="s">
        <v>26</v>
      </c>
      <c r="E67" s="25" t="s">
        <v>11</v>
      </c>
      <c r="F67" s="25" t="s">
        <v>10</v>
      </c>
      <c r="G67" s="25" t="s">
        <v>11</v>
      </c>
      <c r="H67" s="25" t="s">
        <v>12</v>
      </c>
      <c r="I67" s="25" t="s">
        <v>10</v>
      </c>
      <c r="J67" s="26" t="s">
        <v>80</v>
      </c>
      <c r="K67" s="27">
        <v>18240600</v>
      </c>
      <c r="L67" s="26">
        <v>16027167.23</v>
      </c>
      <c r="M67" s="31">
        <f>M68+M74+M76+M78</f>
        <v>24176029.63</v>
      </c>
      <c r="N67" s="31">
        <f>N68+N74+N76+N78</f>
        <v>22943500</v>
      </c>
      <c r="O67" s="31">
        <f>O68+O74+O76+O78</f>
        <v>23403000</v>
      </c>
      <c r="P67" s="41">
        <f>P68+P74+P76+P78</f>
        <v>2098965.35</v>
      </c>
      <c r="Q67" s="51"/>
      <c r="R67" s="51"/>
      <c r="S67" s="49"/>
      <c r="T67" s="49"/>
    </row>
    <row r="68" spans="1:20" ht="31.5">
      <c r="A68" s="24" t="s">
        <v>19</v>
      </c>
      <c r="B68" s="28" t="s">
        <v>45</v>
      </c>
      <c r="C68" s="28" t="s">
        <v>15</v>
      </c>
      <c r="D68" s="28" t="s">
        <v>26</v>
      </c>
      <c r="E68" s="28" t="s">
        <v>20</v>
      </c>
      <c r="F68" s="28" t="s">
        <v>10</v>
      </c>
      <c r="G68" s="28" t="s">
        <v>11</v>
      </c>
      <c r="H68" s="28" t="s">
        <v>12</v>
      </c>
      <c r="I68" s="28" t="s">
        <v>21</v>
      </c>
      <c r="J68" s="29" t="s">
        <v>193</v>
      </c>
      <c r="K68" s="30">
        <v>12580300</v>
      </c>
      <c r="L68" s="29">
        <v>10767441.46</v>
      </c>
      <c r="M68" s="32">
        <f>M69+M71</f>
        <v>18564000</v>
      </c>
      <c r="N68" s="32">
        <f>N69+N71</f>
        <v>18935000</v>
      </c>
      <c r="O68" s="32">
        <f>O69+O71</f>
        <v>19314400</v>
      </c>
      <c r="P68" s="43">
        <f>P69+P71</f>
        <v>403643.65</v>
      </c>
      <c r="Q68" s="51"/>
      <c r="R68" s="51"/>
      <c r="S68" s="49"/>
      <c r="T68" s="49"/>
    </row>
    <row r="69" spans="1:20" ht="31.5">
      <c r="A69" s="24" t="s">
        <v>29</v>
      </c>
      <c r="B69" s="28" t="s">
        <v>45</v>
      </c>
      <c r="C69" s="28" t="s">
        <v>15</v>
      </c>
      <c r="D69" s="28" t="s">
        <v>26</v>
      </c>
      <c r="E69" s="28" t="s">
        <v>20</v>
      </c>
      <c r="F69" s="28" t="s">
        <v>77</v>
      </c>
      <c r="G69" s="28" t="s">
        <v>20</v>
      </c>
      <c r="H69" s="28" t="s">
        <v>12</v>
      </c>
      <c r="I69" s="28" t="s">
        <v>21</v>
      </c>
      <c r="J69" s="29" t="s">
        <v>194</v>
      </c>
      <c r="K69" s="30">
        <v>8776100</v>
      </c>
      <c r="L69" s="29">
        <v>7604213.85</v>
      </c>
      <c r="M69" s="32">
        <f>M70</f>
        <v>14565600</v>
      </c>
      <c r="N69" s="32">
        <f>N70</f>
        <v>14856800</v>
      </c>
      <c r="O69" s="32">
        <f>O70</f>
        <v>15154300</v>
      </c>
      <c r="P69" s="43">
        <f>P70</f>
        <v>324924.45</v>
      </c>
      <c r="Q69" s="51"/>
      <c r="R69" s="51"/>
      <c r="S69" s="49"/>
      <c r="T69" s="49"/>
    </row>
    <row r="70" spans="1:20" ht="31.5">
      <c r="A70" s="24" t="s">
        <v>31</v>
      </c>
      <c r="B70" s="28" t="s">
        <v>45</v>
      </c>
      <c r="C70" s="28" t="s">
        <v>15</v>
      </c>
      <c r="D70" s="28" t="s">
        <v>26</v>
      </c>
      <c r="E70" s="28" t="s">
        <v>20</v>
      </c>
      <c r="F70" s="28" t="s">
        <v>195</v>
      </c>
      <c r="G70" s="28" t="s">
        <v>20</v>
      </c>
      <c r="H70" s="28" t="s">
        <v>12</v>
      </c>
      <c r="I70" s="28" t="s">
        <v>21</v>
      </c>
      <c r="J70" s="29" t="s">
        <v>194</v>
      </c>
      <c r="K70" s="30">
        <v>8750000</v>
      </c>
      <c r="L70" s="29">
        <v>7578195.4</v>
      </c>
      <c r="M70" s="32">
        <v>14565600</v>
      </c>
      <c r="N70" s="32">
        <v>14856800</v>
      </c>
      <c r="O70" s="32">
        <v>15154300</v>
      </c>
      <c r="P70" s="45">
        <v>324924.45</v>
      </c>
      <c r="Q70" s="51"/>
      <c r="R70" s="51"/>
      <c r="S70" s="49"/>
      <c r="T70" s="49"/>
    </row>
    <row r="71" spans="1:20" ht="51" customHeight="1">
      <c r="A71" s="24" t="s">
        <v>32</v>
      </c>
      <c r="B71" s="28" t="s">
        <v>45</v>
      </c>
      <c r="C71" s="28" t="s">
        <v>15</v>
      </c>
      <c r="D71" s="28" t="s">
        <v>26</v>
      </c>
      <c r="E71" s="28" t="s">
        <v>20</v>
      </c>
      <c r="F71" s="28" t="s">
        <v>25</v>
      </c>
      <c r="G71" s="28" t="s">
        <v>20</v>
      </c>
      <c r="H71" s="28" t="s">
        <v>12</v>
      </c>
      <c r="I71" s="28" t="s">
        <v>21</v>
      </c>
      <c r="J71" s="29" t="s">
        <v>196</v>
      </c>
      <c r="K71" s="30">
        <v>3800000</v>
      </c>
      <c r="L71" s="29">
        <v>3159369.68</v>
      </c>
      <c r="M71" s="32">
        <f>M72</f>
        <v>3998400</v>
      </c>
      <c r="N71" s="32">
        <f>N72</f>
        <v>4078200</v>
      </c>
      <c r="O71" s="32">
        <f>O72</f>
        <v>4160100</v>
      </c>
      <c r="P71" s="43">
        <f>P72</f>
        <v>78719.2</v>
      </c>
      <c r="Q71" s="51"/>
      <c r="R71" s="51"/>
      <c r="S71" s="49"/>
      <c r="T71" s="49"/>
    </row>
    <row r="72" spans="1:20" ht="60.75" customHeight="1">
      <c r="A72" s="24" t="s">
        <v>34</v>
      </c>
      <c r="B72" s="28" t="s">
        <v>45</v>
      </c>
      <c r="C72" s="28" t="s">
        <v>15</v>
      </c>
      <c r="D72" s="28" t="s">
        <v>26</v>
      </c>
      <c r="E72" s="28" t="s">
        <v>20</v>
      </c>
      <c r="F72" s="28" t="s">
        <v>197</v>
      </c>
      <c r="G72" s="28" t="s">
        <v>20</v>
      </c>
      <c r="H72" s="28" t="s">
        <v>12</v>
      </c>
      <c r="I72" s="28" t="s">
        <v>21</v>
      </c>
      <c r="J72" s="29" t="s">
        <v>198</v>
      </c>
      <c r="K72" s="30">
        <v>3800000</v>
      </c>
      <c r="L72" s="29">
        <v>3159369.68</v>
      </c>
      <c r="M72" s="32">
        <v>3998400</v>
      </c>
      <c r="N72" s="32">
        <v>4078200</v>
      </c>
      <c r="O72" s="32">
        <v>4160100</v>
      </c>
      <c r="P72" s="45">
        <v>78719.2</v>
      </c>
      <c r="Q72" s="51"/>
      <c r="R72" s="51"/>
      <c r="S72" s="49"/>
      <c r="T72" s="49"/>
    </row>
    <row r="73" spans="1:20" ht="20.25" customHeight="1" hidden="1">
      <c r="A73" s="24" t="s">
        <v>32</v>
      </c>
      <c r="B73" s="28" t="s">
        <v>45</v>
      </c>
      <c r="C73" s="28" t="s">
        <v>15</v>
      </c>
      <c r="D73" s="28" t="s">
        <v>26</v>
      </c>
      <c r="E73" s="28" t="s">
        <v>20</v>
      </c>
      <c r="F73" s="28" t="s">
        <v>87</v>
      </c>
      <c r="G73" s="28" t="s">
        <v>20</v>
      </c>
      <c r="H73" s="28" t="s">
        <v>12</v>
      </c>
      <c r="I73" s="28" t="s">
        <v>21</v>
      </c>
      <c r="J73" s="29" t="s">
        <v>299</v>
      </c>
      <c r="K73" s="30"/>
      <c r="L73" s="29"/>
      <c r="M73" s="32">
        <v>0</v>
      </c>
      <c r="N73" s="32">
        <v>0</v>
      </c>
      <c r="O73" s="32">
        <v>0</v>
      </c>
      <c r="P73" s="45"/>
      <c r="Q73" s="51"/>
      <c r="R73" s="51"/>
      <c r="S73" s="49"/>
      <c r="T73" s="49"/>
    </row>
    <row r="74" spans="1:20" ht="18" customHeight="1">
      <c r="A74" s="24" t="s">
        <v>304</v>
      </c>
      <c r="B74" s="28" t="s">
        <v>45</v>
      </c>
      <c r="C74" s="28" t="s">
        <v>15</v>
      </c>
      <c r="D74" s="28" t="s">
        <v>26</v>
      </c>
      <c r="E74" s="28" t="s">
        <v>22</v>
      </c>
      <c r="F74" s="28" t="s">
        <v>10</v>
      </c>
      <c r="G74" s="28" t="s">
        <v>22</v>
      </c>
      <c r="H74" s="28" t="s">
        <v>12</v>
      </c>
      <c r="I74" s="28" t="s">
        <v>21</v>
      </c>
      <c r="J74" s="29" t="s">
        <v>81</v>
      </c>
      <c r="K74" s="30">
        <v>2000000</v>
      </c>
      <c r="L74" s="29">
        <v>1870831.51</v>
      </c>
      <c r="M74" s="32">
        <v>0</v>
      </c>
      <c r="N74" s="32">
        <f>N75</f>
        <v>0</v>
      </c>
      <c r="O74" s="32">
        <f>O75</f>
        <v>0</v>
      </c>
      <c r="P74" s="43">
        <f>P75</f>
        <v>1527.8</v>
      </c>
      <c r="Q74" s="51"/>
      <c r="R74" s="51"/>
      <c r="S74" s="49"/>
      <c r="T74" s="49"/>
    </row>
    <row r="75" spans="1:20" ht="15" customHeight="1">
      <c r="A75" s="24" t="s">
        <v>305</v>
      </c>
      <c r="B75" s="28" t="s">
        <v>45</v>
      </c>
      <c r="C75" s="28" t="s">
        <v>15</v>
      </c>
      <c r="D75" s="28" t="s">
        <v>26</v>
      </c>
      <c r="E75" s="28" t="s">
        <v>22</v>
      </c>
      <c r="F75" s="28" t="s">
        <v>77</v>
      </c>
      <c r="G75" s="28" t="s">
        <v>22</v>
      </c>
      <c r="H75" s="28" t="s">
        <v>150</v>
      </c>
      <c r="I75" s="28" t="s">
        <v>21</v>
      </c>
      <c r="J75" s="29" t="s">
        <v>81</v>
      </c>
      <c r="K75" s="30">
        <v>2000000</v>
      </c>
      <c r="L75" s="29">
        <v>1881449.88</v>
      </c>
      <c r="M75" s="32">
        <v>0</v>
      </c>
      <c r="N75" s="32">
        <v>0</v>
      </c>
      <c r="O75" s="32">
        <v>0</v>
      </c>
      <c r="P75" s="45">
        <v>1527.8</v>
      </c>
      <c r="Q75" s="51"/>
      <c r="R75" s="51"/>
      <c r="S75" s="49"/>
      <c r="T75" s="49"/>
    </row>
    <row r="76" spans="1:20" ht="14.25" customHeight="1">
      <c r="A76" s="24" t="s">
        <v>48</v>
      </c>
      <c r="B76" s="28" t="s">
        <v>45</v>
      </c>
      <c r="C76" s="28" t="s">
        <v>15</v>
      </c>
      <c r="D76" s="28" t="s">
        <v>26</v>
      </c>
      <c r="E76" s="28" t="s">
        <v>18</v>
      </c>
      <c r="F76" s="28" t="s">
        <v>10</v>
      </c>
      <c r="G76" s="28" t="s">
        <v>20</v>
      </c>
      <c r="H76" s="28" t="s">
        <v>12</v>
      </c>
      <c r="I76" s="28" t="s">
        <v>21</v>
      </c>
      <c r="J76" s="29" t="s">
        <v>62</v>
      </c>
      <c r="K76" s="30">
        <v>660300</v>
      </c>
      <c r="L76" s="29">
        <v>660280.26</v>
      </c>
      <c r="M76" s="32">
        <f>M77</f>
        <v>429800</v>
      </c>
      <c r="N76" s="32">
        <f>N77</f>
        <v>438500</v>
      </c>
      <c r="O76" s="32">
        <f>O77</f>
        <v>447200</v>
      </c>
      <c r="P76" s="43">
        <f>P77</f>
        <v>605.39</v>
      </c>
      <c r="Q76" s="51"/>
      <c r="R76" s="51"/>
      <c r="S76" s="49"/>
      <c r="T76" s="49"/>
    </row>
    <row r="77" spans="1:20" ht="14.25" customHeight="1">
      <c r="A77" s="24" t="s">
        <v>57</v>
      </c>
      <c r="B77" s="28" t="s">
        <v>45</v>
      </c>
      <c r="C77" s="28" t="s">
        <v>15</v>
      </c>
      <c r="D77" s="28" t="s">
        <v>26</v>
      </c>
      <c r="E77" s="28" t="s">
        <v>18</v>
      </c>
      <c r="F77" s="28" t="s">
        <v>77</v>
      </c>
      <c r="G77" s="28" t="s">
        <v>20</v>
      </c>
      <c r="H77" s="28" t="s">
        <v>12</v>
      </c>
      <c r="I77" s="28" t="s">
        <v>21</v>
      </c>
      <c r="J77" s="29" t="s">
        <v>62</v>
      </c>
      <c r="K77" s="30">
        <v>660300</v>
      </c>
      <c r="L77" s="29">
        <v>660280.26</v>
      </c>
      <c r="M77" s="32">
        <v>429800</v>
      </c>
      <c r="N77" s="32">
        <v>438500</v>
      </c>
      <c r="O77" s="32">
        <v>447200</v>
      </c>
      <c r="P77" s="45">
        <v>605.39</v>
      </c>
      <c r="Q77" s="51"/>
      <c r="R77" s="51"/>
      <c r="S77" s="49"/>
      <c r="T77" s="49"/>
    </row>
    <row r="78" spans="1:20" ht="33" customHeight="1">
      <c r="A78" s="24" t="s">
        <v>35</v>
      </c>
      <c r="B78" s="28" t="s">
        <v>45</v>
      </c>
      <c r="C78" s="28" t="s">
        <v>15</v>
      </c>
      <c r="D78" s="28" t="s">
        <v>26</v>
      </c>
      <c r="E78" s="28" t="s">
        <v>221</v>
      </c>
      <c r="F78" s="28" t="s">
        <v>10</v>
      </c>
      <c r="G78" s="28" t="s">
        <v>22</v>
      </c>
      <c r="H78" s="28" t="s">
        <v>12</v>
      </c>
      <c r="I78" s="28" t="s">
        <v>21</v>
      </c>
      <c r="J78" s="29" t="s">
        <v>222</v>
      </c>
      <c r="K78" s="30">
        <v>3000000</v>
      </c>
      <c r="L78" s="29">
        <v>2728614</v>
      </c>
      <c r="M78" s="32">
        <f>M79</f>
        <v>5182229.63</v>
      </c>
      <c r="N78" s="32">
        <f>N79</f>
        <v>3570000</v>
      </c>
      <c r="O78" s="32">
        <f>O79</f>
        <v>3641400</v>
      </c>
      <c r="P78" s="43">
        <f>P79</f>
        <v>1693188.51</v>
      </c>
      <c r="Q78" s="51"/>
      <c r="R78" s="51"/>
      <c r="S78" s="49"/>
      <c r="T78" s="49"/>
    </row>
    <row r="79" spans="1:20" ht="34.5" customHeight="1">
      <c r="A79" s="24" t="s">
        <v>58</v>
      </c>
      <c r="B79" s="28" t="s">
        <v>45</v>
      </c>
      <c r="C79" s="28" t="s">
        <v>15</v>
      </c>
      <c r="D79" s="28" t="s">
        <v>26</v>
      </c>
      <c r="E79" s="28" t="s">
        <v>221</v>
      </c>
      <c r="F79" s="28" t="s">
        <v>25</v>
      </c>
      <c r="G79" s="28" t="s">
        <v>22</v>
      </c>
      <c r="H79" s="28" t="s">
        <v>12</v>
      </c>
      <c r="I79" s="28" t="s">
        <v>21</v>
      </c>
      <c r="J79" s="29" t="s">
        <v>269</v>
      </c>
      <c r="K79" s="30">
        <v>3000000</v>
      </c>
      <c r="L79" s="29">
        <v>2728614</v>
      </c>
      <c r="M79" s="32">
        <f>3500000+Q79</f>
        <v>5182229.63</v>
      </c>
      <c r="N79" s="32">
        <v>3570000</v>
      </c>
      <c r="O79" s="32">
        <v>3641400</v>
      </c>
      <c r="P79" s="45">
        <v>1693188.51</v>
      </c>
      <c r="Q79" s="51">
        <v>1682229.63</v>
      </c>
      <c r="R79" s="51"/>
      <c r="S79" s="49"/>
      <c r="T79" s="49"/>
    </row>
    <row r="80" spans="1:20" ht="15.75">
      <c r="A80" s="24" t="s">
        <v>59</v>
      </c>
      <c r="B80" s="25" t="s">
        <v>10</v>
      </c>
      <c r="C80" s="25" t="s">
        <v>15</v>
      </c>
      <c r="D80" s="25" t="s">
        <v>23</v>
      </c>
      <c r="E80" s="25" t="s">
        <v>11</v>
      </c>
      <c r="F80" s="25" t="s">
        <v>10</v>
      </c>
      <c r="G80" s="25" t="s">
        <v>11</v>
      </c>
      <c r="H80" s="25" t="s">
        <v>12</v>
      </c>
      <c r="I80" s="25" t="s">
        <v>10</v>
      </c>
      <c r="J80" s="26" t="s">
        <v>82</v>
      </c>
      <c r="K80" s="27">
        <v>3000000</v>
      </c>
      <c r="L80" s="26">
        <v>2409152.13</v>
      </c>
      <c r="M80" s="31">
        <f aca="true" t="shared" si="0" ref="M80:P81">M81</f>
        <v>3500000</v>
      </c>
      <c r="N80" s="31">
        <f t="shared" si="0"/>
        <v>3800000</v>
      </c>
      <c r="O80" s="31">
        <f t="shared" si="0"/>
        <v>4200000</v>
      </c>
      <c r="P80" s="41">
        <f t="shared" si="0"/>
        <v>342735.95</v>
      </c>
      <c r="Q80" s="51"/>
      <c r="R80" s="51"/>
      <c r="S80" s="49"/>
      <c r="T80" s="49"/>
    </row>
    <row r="81" spans="1:20" ht="28.5" customHeight="1">
      <c r="A81" s="24" t="s">
        <v>139</v>
      </c>
      <c r="B81" s="28" t="s">
        <v>10</v>
      </c>
      <c r="C81" s="28" t="s">
        <v>15</v>
      </c>
      <c r="D81" s="28" t="s">
        <v>23</v>
      </c>
      <c r="E81" s="28" t="s">
        <v>18</v>
      </c>
      <c r="F81" s="28" t="s">
        <v>10</v>
      </c>
      <c r="G81" s="28" t="s">
        <v>20</v>
      </c>
      <c r="H81" s="28" t="s">
        <v>12</v>
      </c>
      <c r="I81" s="28" t="s">
        <v>21</v>
      </c>
      <c r="J81" s="29" t="s">
        <v>83</v>
      </c>
      <c r="K81" s="30">
        <v>3000000</v>
      </c>
      <c r="L81" s="29">
        <v>2409152.13</v>
      </c>
      <c r="M81" s="32">
        <f>M82</f>
        <v>3500000</v>
      </c>
      <c r="N81" s="32">
        <f t="shared" si="0"/>
        <v>3800000</v>
      </c>
      <c r="O81" s="32">
        <f t="shared" si="0"/>
        <v>4200000</v>
      </c>
      <c r="P81" s="43">
        <f t="shared" si="0"/>
        <v>342735.95</v>
      </c>
      <c r="Q81" s="51"/>
      <c r="R81" s="51"/>
      <c r="S81" s="49"/>
      <c r="T81" s="49"/>
    </row>
    <row r="82" spans="1:20" ht="47.25">
      <c r="A82" s="24" t="s">
        <v>46</v>
      </c>
      <c r="B82" s="28" t="s">
        <v>45</v>
      </c>
      <c r="C82" s="28" t="s">
        <v>15</v>
      </c>
      <c r="D82" s="28" t="s">
        <v>23</v>
      </c>
      <c r="E82" s="28" t="s">
        <v>18</v>
      </c>
      <c r="F82" s="28" t="s">
        <v>77</v>
      </c>
      <c r="G82" s="28" t="s">
        <v>20</v>
      </c>
      <c r="H82" s="28" t="s">
        <v>12</v>
      </c>
      <c r="I82" s="28" t="s">
        <v>21</v>
      </c>
      <c r="J82" s="29" t="s">
        <v>84</v>
      </c>
      <c r="K82" s="30">
        <v>3000000</v>
      </c>
      <c r="L82" s="29">
        <v>2409152.13</v>
      </c>
      <c r="M82" s="32">
        <v>3500000</v>
      </c>
      <c r="N82" s="32">
        <v>3800000</v>
      </c>
      <c r="O82" s="32">
        <v>4200000</v>
      </c>
      <c r="P82" s="45">
        <v>342735.95</v>
      </c>
      <c r="Q82" s="51"/>
      <c r="R82" s="51"/>
      <c r="S82" s="49"/>
      <c r="T82" s="49"/>
    </row>
    <row r="83" spans="1:20" ht="31.5">
      <c r="A83" s="24" t="s">
        <v>140</v>
      </c>
      <c r="B83" s="25" t="s">
        <v>10</v>
      </c>
      <c r="C83" s="25" t="s">
        <v>15</v>
      </c>
      <c r="D83" s="25" t="s">
        <v>17</v>
      </c>
      <c r="E83" s="25" t="s">
        <v>11</v>
      </c>
      <c r="F83" s="25" t="s">
        <v>10</v>
      </c>
      <c r="G83" s="25" t="s">
        <v>11</v>
      </c>
      <c r="H83" s="25" t="s">
        <v>12</v>
      </c>
      <c r="I83" s="25" t="s">
        <v>10</v>
      </c>
      <c r="J83" s="26" t="s">
        <v>85</v>
      </c>
      <c r="K83" s="27">
        <v>4975600</v>
      </c>
      <c r="L83" s="26">
        <v>4302681.2</v>
      </c>
      <c r="M83" s="31">
        <f>M84+M93</f>
        <v>8331110</v>
      </c>
      <c r="N83" s="31">
        <f>N84+N93</f>
        <v>7798150</v>
      </c>
      <c r="O83" s="31">
        <f>O84+O93</f>
        <v>7798150</v>
      </c>
      <c r="P83" s="41">
        <f>P84+P93</f>
        <v>794207.59</v>
      </c>
      <c r="Q83" s="51"/>
      <c r="R83" s="51"/>
      <c r="S83" s="49"/>
      <c r="T83" s="49"/>
    </row>
    <row r="84" spans="1:20" ht="78.75">
      <c r="A84" s="24" t="s">
        <v>141</v>
      </c>
      <c r="B84" s="28" t="s">
        <v>10</v>
      </c>
      <c r="C84" s="28" t="s">
        <v>15</v>
      </c>
      <c r="D84" s="28" t="s">
        <v>17</v>
      </c>
      <c r="E84" s="28" t="s">
        <v>26</v>
      </c>
      <c r="F84" s="28" t="s">
        <v>10</v>
      </c>
      <c r="G84" s="28" t="s">
        <v>11</v>
      </c>
      <c r="H84" s="28" t="s">
        <v>12</v>
      </c>
      <c r="I84" s="28" t="s">
        <v>24</v>
      </c>
      <c r="J84" s="29" t="s">
        <v>88</v>
      </c>
      <c r="K84" s="30">
        <v>4475600</v>
      </c>
      <c r="L84" s="29">
        <v>3821201.23</v>
      </c>
      <c r="M84" s="32">
        <f>M85+M88+M90+M92</f>
        <v>7531110</v>
      </c>
      <c r="N84" s="32">
        <f>N85+N88+N90+N92</f>
        <v>6998150</v>
      </c>
      <c r="O84" s="32">
        <f>O85+O88+O90+O92</f>
        <v>6998150</v>
      </c>
      <c r="P84" s="32">
        <f>P85+P88+P90+P92</f>
        <v>794207.59</v>
      </c>
      <c r="Q84" s="51"/>
      <c r="R84" s="51"/>
      <c r="S84" s="49"/>
      <c r="T84" s="49"/>
    </row>
    <row r="85" spans="1:20" ht="63">
      <c r="A85" s="24" t="s">
        <v>60</v>
      </c>
      <c r="B85" s="28" t="s">
        <v>10</v>
      </c>
      <c r="C85" s="28" t="s">
        <v>15</v>
      </c>
      <c r="D85" s="28" t="s">
        <v>17</v>
      </c>
      <c r="E85" s="28" t="s">
        <v>26</v>
      </c>
      <c r="F85" s="28" t="s">
        <v>77</v>
      </c>
      <c r="G85" s="28" t="s">
        <v>11</v>
      </c>
      <c r="H85" s="28" t="s">
        <v>12</v>
      </c>
      <c r="I85" s="28" t="s">
        <v>24</v>
      </c>
      <c r="J85" s="29" t="s">
        <v>250</v>
      </c>
      <c r="K85" s="30">
        <v>2955500</v>
      </c>
      <c r="L85" s="29">
        <v>2629056.59</v>
      </c>
      <c r="M85" s="32">
        <f>M86+M87</f>
        <v>3771390</v>
      </c>
      <c r="N85" s="32">
        <f>N86+N87</f>
        <v>3238430</v>
      </c>
      <c r="O85" s="32">
        <f>O86+O87</f>
        <v>3238430</v>
      </c>
      <c r="P85" s="43">
        <f>P86+P87</f>
        <v>459843.24</v>
      </c>
      <c r="Q85" s="51"/>
      <c r="R85" s="51"/>
      <c r="S85" s="49"/>
      <c r="T85" s="49"/>
    </row>
    <row r="86" spans="1:20" ht="81" customHeight="1">
      <c r="A86" s="24" t="s">
        <v>61</v>
      </c>
      <c r="B86" s="28" t="s">
        <v>89</v>
      </c>
      <c r="C86" s="28" t="s">
        <v>15</v>
      </c>
      <c r="D86" s="28" t="s">
        <v>17</v>
      </c>
      <c r="E86" s="28" t="s">
        <v>26</v>
      </c>
      <c r="F86" s="28" t="s">
        <v>44</v>
      </c>
      <c r="G86" s="28" t="s">
        <v>26</v>
      </c>
      <c r="H86" s="28" t="s">
        <v>12</v>
      </c>
      <c r="I86" s="28" t="s">
        <v>24</v>
      </c>
      <c r="J86" s="29" t="s">
        <v>151</v>
      </c>
      <c r="K86" s="30">
        <v>2047200</v>
      </c>
      <c r="L86" s="29">
        <v>1657099.05</v>
      </c>
      <c r="M86" s="32">
        <v>1442390</v>
      </c>
      <c r="N86" s="32">
        <v>1440040</v>
      </c>
      <c r="O86" s="32">
        <v>1440040</v>
      </c>
      <c r="P86" s="45">
        <v>204912.53</v>
      </c>
      <c r="Q86" s="51"/>
      <c r="R86" s="51"/>
      <c r="S86" s="49"/>
      <c r="T86" s="49"/>
    </row>
    <row r="87" spans="1:20" ht="78.75">
      <c r="A87" s="24" t="s">
        <v>37</v>
      </c>
      <c r="B87" s="28" t="s">
        <v>292</v>
      </c>
      <c r="C87" s="28" t="s">
        <v>15</v>
      </c>
      <c r="D87" s="28" t="s">
        <v>17</v>
      </c>
      <c r="E87" s="28" t="s">
        <v>26</v>
      </c>
      <c r="F87" s="28" t="s">
        <v>44</v>
      </c>
      <c r="G87" s="28" t="s">
        <v>29</v>
      </c>
      <c r="H87" s="28" t="s">
        <v>12</v>
      </c>
      <c r="I87" s="28" t="s">
        <v>24</v>
      </c>
      <c r="J87" s="29" t="s">
        <v>116</v>
      </c>
      <c r="K87" s="30">
        <v>908300</v>
      </c>
      <c r="L87" s="29">
        <v>971957.54</v>
      </c>
      <c r="M87" s="32">
        <v>2329000</v>
      </c>
      <c r="N87" s="32">
        <v>1798390</v>
      </c>
      <c r="O87" s="32">
        <v>1798390</v>
      </c>
      <c r="P87" s="38">
        <v>254930.71</v>
      </c>
      <c r="Q87" s="51"/>
      <c r="R87" s="51"/>
      <c r="S87" s="49"/>
      <c r="T87" s="49"/>
    </row>
    <row r="88" spans="1:20" ht="78.75">
      <c r="A88" s="24" t="s">
        <v>270</v>
      </c>
      <c r="B88" s="28" t="s">
        <v>10</v>
      </c>
      <c r="C88" s="28" t="s">
        <v>15</v>
      </c>
      <c r="D88" s="28" t="s">
        <v>17</v>
      </c>
      <c r="E88" s="28" t="s">
        <v>26</v>
      </c>
      <c r="F88" s="28" t="s">
        <v>25</v>
      </c>
      <c r="G88" s="28" t="s">
        <v>11</v>
      </c>
      <c r="H88" s="28" t="s">
        <v>12</v>
      </c>
      <c r="I88" s="28" t="s">
        <v>24</v>
      </c>
      <c r="J88" s="29" t="s">
        <v>251</v>
      </c>
      <c r="K88" s="30">
        <v>1400000</v>
      </c>
      <c r="L88" s="29">
        <v>1103360.02</v>
      </c>
      <c r="M88" s="32">
        <f>M89</f>
        <v>3527960</v>
      </c>
      <c r="N88" s="32">
        <f>N89</f>
        <v>3527960</v>
      </c>
      <c r="O88" s="32">
        <f>O89</f>
        <v>3527960</v>
      </c>
      <c r="P88" s="43">
        <f>P89</f>
        <v>296645.68</v>
      </c>
      <c r="Q88" s="51"/>
      <c r="R88" s="51"/>
      <c r="S88" s="49"/>
      <c r="T88" s="49"/>
    </row>
    <row r="89" spans="1:20" ht="63">
      <c r="A89" s="24" t="s">
        <v>38</v>
      </c>
      <c r="B89" s="28" t="s">
        <v>89</v>
      </c>
      <c r="C89" s="28" t="s">
        <v>15</v>
      </c>
      <c r="D89" s="28" t="s">
        <v>17</v>
      </c>
      <c r="E89" s="28" t="s">
        <v>26</v>
      </c>
      <c r="F89" s="28" t="s">
        <v>113</v>
      </c>
      <c r="G89" s="28" t="s">
        <v>26</v>
      </c>
      <c r="H89" s="28" t="s">
        <v>12</v>
      </c>
      <c r="I89" s="28" t="s">
        <v>24</v>
      </c>
      <c r="J89" s="29" t="s">
        <v>124</v>
      </c>
      <c r="K89" s="30">
        <v>1400000</v>
      </c>
      <c r="L89" s="29">
        <v>1103360.02</v>
      </c>
      <c r="M89" s="32">
        <v>3527960</v>
      </c>
      <c r="N89" s="32">
        <v>3527960</v>
      </c>
      <c r="O89" s="32">
        <v>3527960</v>
      </c>
      <c r="P89" s="45">
        <v>296645.68</v>
      </c>
      <c r="Q89" s="51"/>
      <c r="R89" s="51"/>
      <c r="S89" s="49"/>
      <c r="T89" s="49"/>
    </row>
    <row r="90" spans="1:20" ht="31.5">
      <c r="A90" s="24" t="s">
        <v>39</v>
      </c>
      <c r="B90" s="28" t="s">
        <v>89</v>
      </c>
      <c r="C90" s="28" t="s">
        <v>15</v>
      </c>
      <c r="D90" s="28" t="s">
        <v>17</v>
      </c>
      <c r="E90" s="28" t="s">
        <v>26</v>
      </c>
      <c r="F90" s="28" t="s">
        <v>118</v>
      </c>
      <c r="G90" s="28" t="s">
        <v>11</v>
      </c>
      <c r="H90" s="28" t="s">
        <v>12</v>
      </c>
      <c r="I90" s="28" t="s">
        <v>24</v>
      </c>
      <c r="J90" s="29" t="s">
        <v>119</v>
      </c>
      <c r="K90" s="30">
        <v>119300</v>
      </c>
      <c r="L90" s="29">
        <v>88784.62</v>
      </c>
      <c r="M90" s="32">
        <f>M91</f>
        <v>231000</v>
      </c>
      <c r="N90" s="32">
        <f>N91</f>
        <v>231000</v>
      </c>
      <c r="O90" s="32">
        <f>O91</f>
        <v>231000</v>
      </c>
      <c r="P90" s="43">
        <f>P91</f>
        <v>37718.67</v>
      </c>
      <c r="Q90" s="51"/>
      <c r="R90" s="51"/>
      <c r="S90" s="49"/>
      <c r="T90" s="49"/>
    </row>
    <row r="91" spans="1:20" ht="33.75" customHeight="1">
      <c r="A91" s="24" t="s">
        <v>63</v>
      </c>
      <c r="B91" s="28" t="s">
        <v>89</v>
      </c>
      <c r="C91" s="28" t="s">
        <v>15</v>
      </c>
      <c r="D91" s="28" t="s">
        <v>17</v>
      </c>
      <c r="E91" s="28" t="s">
        <v>26</v>
      </c>
      <c r="F91" s="28" t="s">
        <v>120</v>
      </c>
      <c r="G91" s="28" t="s">
        <v>26</v>
      </c>
      <c r="H91" s="28" t="s">
        <v>12</v>
      </c>
      <c r="I91" s="28" t="s">
        <v>24</v>
      </c>
      <c r="J91" s="29" t="s">
        <v>121</v>
      </c>
      <c r="K91" s="30">
        <v>119300</v>
      </c>
      <c r="L91" s="29">
        <v>88784.62</v>
      </c>
      <c r="M91" s="32">
        <v>231000</v>
      </c>
      <c r="N91" s="32">
        <v>231000</v>
      </c>
      <c r="O91" s="32">
        <v>231000</v>
      </c>
      <c r="P91" s="45">
        <v>37718.67</v>
      </c>
      <c r="Q91" s="51"/>
      <c r="R91" s="51"/>
      <c r="S91" s="49"/>
      <c r="T91" s="49"/>
    </row>
    <row r="92" spans="1:20" ht="33.75" customHeight="1">
      <c r="A92" s="24" t="s">
        <v>64</v>
      </c>
      <c r="B92" s="28" t="s">
        <v>89</v>
      </c>
      <c r="C92" s="28" t="s">
        <v>15</v>
      </c>
      <c r="D92" s="28" t="s">
        <v>17</v>
      </c>
      <c r="E92" s="28" t="s">
        <v>26</v>
      </c>
      <c r="F92" s="28" t="s">
        <v>293</v>
      </c>
      <c r="G92" s="28" t="s">
        <v>26</v>
      </c>
      <c r="H92" s="28" t="s">
        <v>12</v>
      </c>
      <c r="I92" s="28" t="s">
        <v>24</v>
      </c>
      <c r="J92" s="29" t="s">
        <v>294</v>
      </c>
      <c r="K92" s="30"/>
      <c r="L92" s="29"/>
      <c r="M92" s="32">
        <v>760</v>
      </c>
      <c r="N92" s="32">
        <v>760</v>
      </c>
      <c r="O92" s="32">
        <v>760</v>
      </c>
      <c r="P92" s="45">
        <v>0</v>
      </c>
      <c r="Q92" s="51"/>
      <c r="R92" s="51"/>
      <c r="S92" s="49"/>
      <c r="T92" s="49"/>
    </row>
    <row r="93" spans="1:20" ht="84" customHeight="1">
      <c r="A93" s="24" t="s">
        <v>65</v>
      </c>
      <c r="B93" s="28" t="s">
        <v>10</v>
      </c>
      <c r="C93" s="28" t="s">
        <v>15</v>
      </c>
      <c r="D93" s="28" t="s">
        <v>17</v>
      </c>
      <c r="E93" s="28" t="s">
        <v>252</v>
      </c>
      <c r="F93" s="28" t="s">
        <v>10</v>
      </c>
      <c r="G93" s="28" t="s">
        <v>11</v>
      </c>
      <c r="H93" s="28" t="s">
        <v>12</v>
      </c>
      <c r="I93" s="28" t="s">
        <v>24</v>
      </c>
      <c r="J93" s="29" t="s">
        <v>256</v>
      </c>
      <c r="K93" s="30">
        <v>500000</v>
      </c>
      <c r="L93" s="29">
        <v>481479.97</v>
      </c>
      <c r="M93" s="32">
        <f aca="true" t="shared" si="1" ref="M93:P94">M94</f>
        <v>800000</v>
      </c>
      <c r="N93" s="32">
        <f t="shared" si="1"/>
        <v>800000</v>
      </c>
      <c r="O93" s="32">
        <f t="shared" si="1"/>
        <v>800000</v>
      </c>
      <c r="P93" s="45">
        <v>0</v>
      </c>
      <c r="Q93" s="51"/>
      <c r="R93" s="51"/>
      <c r="S93" s="49"/>
      <c r="T93" s="49"/>
    </row>
    <row r="94" spans="1:20" ht="80.25" customHeight="1">
      <c r="A94" s="24" t="s">
        <v>271</v>
      </c>
      <c r="B94" s="28" t="s">
        <v>10</v>
      </c>
      <c r="C94" s="28" t="s">
        <v>15</v>
      </c>
      <c r="D94" s="28" t="s">
        <v>17</v>
      </c>
      <c r="E94" s="28" t="s">
        <v>252</v>
      </c>
      <c r="F94" s="28" t="s">
        <v>56</v>
      </c>
      <c r="G94" s="28" t="s">
        <v>11</v>
      </c>
      <c r="H94" s="28" t="s">
        <v>12</v>
      </c>
      <c r="I94" s="28" t="s">
        <v>24</v>
      </c>
      <c r="J94" s="29" t="s">
        <v>255</v>
      </c>
      <c r="K94" s="30">
        <v>500000</v>
      </c>
      <c r="L94" s="29">
        <v>481479.97</v>
      </c>
      <c r="M94" s="32">
        <f t="shared" si="1"/>
        <v>800000</v>
      </c>
      <c r="N94" s="32">
        <f t="shared" si="1"/>
        <v>800000</v>
      </c>
      <c r="O94" s="32">
        <f t="shared" si="1"/>
        <v>800000</v>
      </c>
      <c r="P94" s="43">
        <f t="shared" si="1"/>
        <v>83551.13</v>
      </c>
      <c r="Q94" s="51"/>
      <c r="R94" s="51"/>
      <c r="S94" s="49"/>
      <c r="T94" s="49"/>
    </row>
    <row r="95" spans="1:20" ht="81.75" customHeight="1">
      <c r="A95" s="24" t="s">
        <v>272</v>
      </c>
      <c r="B95" s="28" t="s">
        <v>89</v>
      </c>
      <c r="C95" s="28" t="s">
        <v>15</v>
      </c>
      <c r="D95" s="28" t="s">
        <v>17</v>
      </c>
      <c r="E95" s="28" t="s">
        <v>252</v>
      </c>
      <c r="F95" s="28" t="s">
        <v>253</v>
      </c>
      <c r="G95" s="28" t="s">
        <v>26</v>
      </c>
      <c r="H95" s="28" t="s">
        <v>12</v>
      </c>
      <c r="I95" s="28" t="s">
        <v>24</v>
      </c>
      <c r="J95" s="29" t="s">
        <v>254</v>
      </c>
      <c r="K95" s="30">
        <v>500000</v>
      </c>
      <c r="L95" s="29">
        <v>481479.97</v>
      </c>
      <c r="M95" s="32">
        <v>800000</v>
      </c>
      <c r="N95" s="32">
        <v>800000</v>
      </c>
      <c r="O95" s="32">
        <v>800000</v>
      </c>
      <c r="P95" s="45">
        <v>83551.13</v>
      </c>
      <c r="Q95" s="51"/>
      <c r="R95" s="51"/>
      <c r="S95" s="49"/>
      <c r="T95" s="49"/>
    </row>
    <row r="96" spans="1:20" ht="15.75">
      <c r="A96" s="24" t="s">
        <v>66</v>
      </c>
      <c r="B96" s="25" t="s">
        <v>10</v>
      </c>
      <c r="C96" s="25" t="s">
        <v>15</v>
      </c>
      <c r="D96" s="25" t="s">
        <v>19</v>
      </c>
      <c r="E96" s="25" t="s">
        <v>11</v>
      </c>
      <c r="F96" s="25" t="s">
        <v>10</v>
      </c>
      <c r="G96" s="25" t="s">
        <v>11</v>
      </c>
      <c r="H96" s="25" t="s">
        <v>12</v>
      </c>
      <c r="I96" s="25" t="s">
        <v>10</v>
      </c>
      <c r="J96" s="26" t="s">
        <v>90</v>
      </c>
      <c r="K96" s="58">
        <v>1006000</v>
      </c>
      <c r="L96" s="26">
        <v>879610.71</v>
      </c>
      <c r="M96" s="36">
        <f>M97</f>
        <v>840800</v>
      </c>
      <c r="N96" s="36">
        <f>N97</f>
        <v>840800</v>
      </c>
      <c r="O96" s="36">
        <f>O97</f>
        <v>840800</v>
      </c>
      <c r="P96" s="39">
        <f>P97</f>
        <v>74607.68</v>
      </c>
      <c r="Q96" s="51"/>
      <c r="R96" s="51"/>
      <c r="S96" s="49"/>
      <c r="T96" s="49"/>
    </row>
    <row r="97" spans="1:20" ht="14.25" customHeight="1">
      <c r="A97" s="24" t="s">
        <v>67</v>
      </c>
      <c r="B97" s="28" t="s">
        <v>73</v>
      </c>
      <c r="C97" s="28" t="s">
        <v>15</v>
      </c>
      <c r="D97" s="28" t="s">
        <v>19</v>
      </c>
      <c r="E97" s="28" t="s">
        <v>20</v>
      </c>
      <c r="F97" s="28" t="s">
        <v>10</v>
      </c>
      <c r="G97" s="28" t="s">
        <v>20</v>
      </c>
      <c r="H97" s="28" t="s">
        <v>12</v>
      </c>
      <c r="I97" s="28" t="s">
        <v>24</v>
      </c>
      <c r="J97" s="29" t="s">
        <v>72</v>
      </c>
      <c r="K97" s="59">
        <f>K98+K99+K100</f>
        <v>1006000</v>
      </c>
      <c r="L97" s="29">
        <v>879610.71</v>
      </c>
      <c r="M97" s="37">
        <f>M98+M99+M100</f>
        <v>840800</v>
      </c>
      <c r="N97" s="37">
        <f>N98+N99+N100</f>
        <v>840800</v>
      </c>
      <c r="O97" s="37">
        <f>O98+O99+O100</f>
        <v>840800</v>
      </c>
      <c r="P97" s="40">
        <f>P98+P99+P100</f>
        <v>74607.68</v>
      </c>
      <c r="Q97" s="51"/>
      <c r="R97" s="51"/>
      <c r="S97" s="49"/>
      <c r="T97" s="49"/>
    </row>
    <row r="98" spans="1:20" ht="31.5">
      <c r="A98" s="24" t="s">
        <v>68</v>
      </c>
      <c r="B98" s="28" t="s">
        <v>73</v>
      </c>
      <c r="C98" s="28" t="s">
        <v>15</v>
      </c>
      <c r="D98" s="28" t="s">
        <v>19</v>
      </c>
      <c r="E98" s="28" t="s">
        <v>20</v>
      </c>
      <c r="F98" s="28" t="s">
        <v>77</v>
      </c>
      <c r="G98" s="28" t="s">
        <v>20</v>
      </c>
      <c r="H98" s="28" t="s">
        <v>12</v>
      </c>
      <c r="I98" s="28" t="s">
        <v>24</v>
      </c>
      <c r="J98" s="29" t="s">
        <v>91</v>
      </c>
      <c r="K98" s="60">
        <v>66000</v>
      </c>
      <c r="L98" s="29">
        <v>65810.38</v>
      </c>
      <c r="M98" s="32">
        <v>100000</v>
      </c>
      <c r="N98" s="32">
        <v>100000</v>
      </c>
      <c r="O98" s="32">
        <v>100000</v>
      </c>
      <c r="P98" s="38">
        <v>5058.4</v>
      </c>
      <c r="Q98" s="51"/>
      <c r="R98" s="51"/>
      <c r="S98" s="49"/>
      <c r="T98" s="49"/>
    </row>
    <row r="99" spans="1:20" s="3" customFormat="1" ht="15.75">
      <c r="A99" s="24" t="s">
        <v>127</v>
      </c>
      <c r="B99" s="28" t="s">
        <v>73</v>
      </c>
      <c r="C99" s="28" t="s">
        <v>15</v>
      </c>
      <c r="D99" s="28" t="s">
        <v>19</v>
      </c>
      <c r="E99" s="28" t="s">
        <v>20</v>
      </c>
      <c r="F99" s="28" t="s">
        <v>27</v>
      </c>
      <c r="G99" s="28" t="s">
        <v>20</v>
      </c>
      <c r="H99" s="28" t="s">
        <v>12</v>
      </c>
      <c r="I99" s="28" t="s">
        <v>24</v>
      </c>
      <c r="J99" s="29" t="s">
        <v>92</v>
      </c>
      <c r="K99" s="60">
        <v>900000</v>
      </c>
      <c r="L99" s="29">
        <v>793599.12</v>
      </c>
      <c r="M99" s="32">
        <v>700800</v>
      </c>
      <c r="N99" s="32">
        <v>700800</v>
      </c>
      <c r="O99" s="32">
        <v>700800</v>
      </c>
      <c r="P99" s="38">
        <v>69549.28</v>
      </c>
      <c r="Q99" s="51"/>
      <c r="R99" s="51"/>
      <c r="S99" s="51"/>
      <c r="T99" s="51"/>
    </row>
    <row r="100" spans="1:20" s="3" customFormat="1" ht="15.75">
      <c r="A100" s="24" t="s">
        <v>302</v>
      </c>
      <c r="B100" s="28" t="s">
        <v>73</v>
      </c>
      <c r="C100" s="28" t="s">
        <v>15</v>
      </c>
      <c r="D100" s="28" t="s">
        <v>19</v>
      </c>
      <c r="E100" s="28" t="s">
        <v>20</v>
      </c>
      <c r="F100" s="28" t="s">
        <v>56</v>
      </c>
      <c r="G100" s="28" t="s">
        <v>20</v>
      </c>
      <c r="H100" s="28" t="s">
        <v>12</v>
      </c>
      <c r="I100" s="28" t="s">
        <v>24</v>
      </c>
      <c r="J100" s="29" t="s">
        <v>93</v>
      </c>
      <c r="K100" s="60">
        <f>K101</f>
        <v>40000</v>
      </c>
      <c r="L100" s="29">
        <v>20201.21</v>
      </c>
      <c r="M100" s="32">
        <f>M101</f>
        <v>40000</v>
      </c>
      <c r="N100" s="32">
        <f>N101</f>
        <v>40000</v>
      </c>
      <c r="O100" s="32">
        <f>O101</f>
        <v>40000</v>
      </c>
      <c r="P100" s="45"/>
      <c r="Q100" s="51"/>
      <c r="R100" s="51"/>
      <c r="S100" s="51"/>
      <c r="T100" s="51"/>
    </row>
    <row r="101" spans="1:20" s="3" customFormat="1" ht="15.75">
      <c r="A101" s="24" t="s">
        <v>69</v>
      </c>
      <c r="B101" s="28" t="s">
        <v>73</v>
      </c>
      <c r="C101" s="28" t="s">
        <v>15</v>
      </c>
      <c r="D101" s="28" t="s">
        <v>19</v>
      </c>
      <c r="E101" s="28" t="s">
        <v>20</v>
      </c>
      <c r="F101" s="28" t="s">
        <v>146</v>
      </c>
      <c r="G101" s="28" t="s">
        <v>20</v>
      </c>
      <c r="H101" s="28" t="s">
        <v>12</v>
      </c>
      <c r="I101" s="28" t="s">
        <v>24</v>
      </c>
      <c r="J101" s="29" t="s">
        <v>147</v>
      </c>
      <c r="K101" s="60">
        <v>40000</v>
      </c>
      <c r="L101" s="29">
        <v>20201.21</v>
      </c>
      <c r="M101" s="32">
        <v>40000</v>
      </c>
      <c r="N101" s="32">
        <v>40000</v>
      </c>
      <c r="O101" s="32">
        <v>40000</v>
      </c>
      <c r="P101" s="38">
        <v>204.38</v>
      </c>
      <c r="Q101" s="51"/>
      <c r="R101" s="51"/>
      <c r="S101" s="51"/>
      <c r="T101" s="51"/>
    </row>
    <row r="102" spans="1:20" s="3" customFormat="1" ht="31.5">
      <c r="A102" s="24" t="s">
        <v>70</v>
      </c>
      <c r="B102" s="25" t="s">
        <v>10</v>
      </c>
      <c r="C102" s="25" t="s">
        <v>15</v>
      </c>
      <c r="D102" s="25" t="s">
        <v>29</v>
      </c>
      <c r="E102" s="25" t="s">
        <v>11</v>
      </c>
      <c r="F102" s="25" t="s">
        <v>10</v>
      </c>
      <c r="G102" s="25" t="s">
        <v>11</v>
      </c>
      <c r="H102" s="25" t="s">
        <v>12</v>
      </c>
      <c r="I102" s="25" t="s">
        <v>10</v>
      </c>
      <c r="J102" s="26" t="s">
        <v>94</v>
      </c>
      <c r="K102" s="27">
        <v>550000</v>
      </c>
      <c r="L102" s="26">
        <v>408624.87</v>
      </c>
      <c r="M102" s="31">
        <f>M103</f>
        <v>1450261.35</v>
      </c>
      <c r="N102" s="31">
        <f>N103</f>
        <v>1450261.35</v>
      </c>
      <c r="O102" s="31">
        <f>O103</f>
        <v>1450261.35</v>
      </c>
      <c r="P102" s="41">
        <f>P103</f>
        <v>0</v>
      </c>
      <c r="Q102" s="51"/>
      <c r="R102" s="51"/>
      <c r="S102" s="51"/>
      <c r="T102" s="51"/>
    </row>
    <row r="103" spans="1:20" s="3" customFormat="1" ht="31.5">
      <c r="A103" s="24" t="s">
        <v>128</v>
      </c>
      <c r="B103" s="28" t="s">
        <v>95</v>
      </c>
      <c r="C103" s="28" t="s">
        <v>15</v>
      </c>
      <c r="D103" s="28" t="s">
        <v>29</v>
      </c>
      <c r="E103" s="28" t="s">
        <v>22</v>
      </c>
      <c r="F103" s="28" t="s">
        <v>30</v>
      </c>
      <c r="G103" s="28" t="s">
        <v>11</v>
      </c>
      <c r="H103" s="28" t="s">
        <v>12</v>
      </c>
      <c r="I103" s="28" t="s">
        <v>28</v>
      </c>
      <c r="J103" s="29" t="s">
        <v>267</v>
      </c>
      <c r="K103" s="30">
        <v>550000</v>
      </c>
      <c r="L103" s="29">
        <v>374442.02</v>
      </c>
      <c r="M103" s="32">
        <f>M104+M105</f>
        <v>1450261.35</v>
      </c>
      <c r="N103" s="32">
        <f>N104+N105</f>
        <v>1450261.35</v>
      </c>
      <c r="O103" s="32">
        <f>O104+O105</f>
        <v>1450261.35</v>
      </c>
      <c r="P103" s="43">
        <f>P104+P105</f>
        <v>0</v>
      </c>
      <c r="Q103" s="51"/>
      <c r="R103" s="51"/>
      <c r="S103" s="51"/>
      <c r="T103" s="51"/>
    </row>
    <row r="104" spans="1:20" ht="31.5">
      <c r="A104" s="24" t="s">
        <v>129</v>
      </c>
      <c r="B104" s="28" t="s">
        <v>95</v>
      </c>
      <c r="C104" s="28" t="s">
        <v>15</v>
      </c>
      <c r="D104" s="28" t="s">
        <v>29</v>
      </c>
      <c r="E104" s="28" t="s">
        <v>22</v>
      </c>
      <c r="F104" s="28" t="s">
        <v>96</v>
      </c>
      <c r="G104" s="28" t="s">
        <v>26</v>
      </c>
      <c r="H104" s="28" t="s">
        <v>12</v>
      </c>
      <c r="I104" s="28" t="s">
        <v>28</v>
      </c>
      <c r="J104" s="29" t="s">
        <v>97</v>
      </c>
      <c r="K104" s="30">
        <v>550000</v>
      </c>
      <c r="L104" s="29">
        <v>374442.02</v>
      </c>
      <c r="M104" s="32">
        <v>863700</v>
      </c>
      <c r="N104" s="32">
        <v>863700</v>
      </c>
      <c r="O104" s="32">
        <v>863700</v>
      </c>
      <c r="P104" s="45">
        <v>0</v>
      </c>
      <c r="Q104" s="51"/>
      <c r="R104" s="51"/>
      <c r="S104" s="49"/>
      <c r="T104" s="49"/>
    </row>
    <row r="105" spans="1:20" ht="31.5">
      <c r="A105" s="24" t="s">
        <v>130</v>
      </c>
      <c r="B105" s="28" t="s">
        <v>89</v>
      </c>
      <c r="C105" s="28" t="s">
        <v>15</v>
      </c>
      <c r="D105" s="28" t="s">
        <v>29</v>
      </c>
      <c r="E105" s="28" t="s">
        <v>22</v>
      </c>
      <c r="F105" s="28" t="s">
        <v>96</v>
      </c>
      <c r="G105" s="28" t="s">
        <v>26</v>
      </c>
      <c r="H105" s="28" t="s">
        <v>12</v>
      </c>
      <c r="I105" s="28" t="s">
        <v>28</v>
      </c>
      <c r="J105" s="29" t="s">
        <v>97</v>
      </c>
      <c r="K105" s="30"/>
      <c r="L105" s="29"/>
      <c r="M105" s="32">
        <v>586561.35</v>
      </c>
      <c r="N105" s="32">
        <v>586561.35</v>
      </c>
      <c r="O105" s="32">
        <v>586561.35</v>
      </c>
      <c r="P105" s="45">
        <v>0</v>
      </c>
      <c r="Q105" s="51"/>
      <c r="R105" s="51"/>
      <c r="S105" s="49"/>
      <c r="T105" s="49"/>
    </row>
    <row r="106" spans="1:20" ht="15.75">
      <c r="A106" s="24" t="s">
        <v>273</v>
      </c>
      <c r="B106" s="25" t="s">
        <v>10</v>
      </c>
      <c r="C106" s="25" t="s">
        <v>15</v>
      </c>
      <c r="D106" s="25" t="s">
        <v>31</v>
      </c>
      <c r="E106" s="25" t="s">
        <v>11</v>
      </c>
      <c r="F106" s="25" t="s">
        <v>10</v>
      </c>
      <c r="G106" s="25" t="s">
        <v>11</v>
      </c>
      <c r="H106" s="25" t="s">
        <v>12</v>
      </c>
      <c r="I106" s="25" t="s">
        <v>10</v>
      </c>
      <c r="J106" s="26" t="s">
        <v>98</v>
      </c>
      <c r="K106" s="27">
        <v>498000</v>
      </c>
      <c r="L106" s="26">
        <v>202126</v>
      </c>
      <c r="M106" s="31">
        <f>M107+M109+M113</f>
        <v>684700</v>
      </c>
      <c r="N106" s="31">
        <f>N107+N109+N113</f>
        <v>231000</v>
      </c>
      <c r="O106" s="31">
        <f>O107+O109+O113</f>
        <v>231000</v>
      </c>
      <c r="P106" s="41">
        <f>P107+P109+P113</f>
        <v>553201.22</v>
      </c>
      <c r="Q106" s="72">
        <f>Q113</f>
        <v>408000</v>
      </c>
      <c r="R106" s="51"/>
      <c r="S106" s="49"/>
      <c r="T106" s="49"/>
    </row>
    <row r="107" spans="1:20" ht="15.75">
      <c r="A107" s="24" t="s">
        <v>14</v>
      </c>
      <c r="B107" s="28" t="s">
        <v>89</v>
      </c>
      <c r="C107" s="28" t="s">
        <v>15</v>
      </c>
      <c r="D107" s="28" t="s">
        <v>31</v>
      </c>
      <c r="E107" s="28" t="s">
        <v>20</v>
      </c>
      <c r="F107" s="28" t="s">
        <v>10</v>
      </c>
      <c r="G107" s="28" t="s">
        <v>11</v>
      </c>
      <c r="H107" s="28" t="s">
        <v>12</v>
      </c>
      <c r="I107" s="28" t="s">
        <v>42</v>
      </c>
      <c r="J107" s="29" t="s">
        <v>99</v>
      </c>
      <c r="K107" s="30">
        <v>114500</v>
      </c>
      <c r="L107" s="29">
        <v>87953.44</v>
      </c>
      <c r="M107" s="32">
        <f>M108</f>
        <v>45700</v>
      </c>
      <c r="N107" s="32">
        <f>N108</f>
        <v>0</v>
      </c>
      <c r="O107" s="32">
        <f>O108</f>
        <v>0</v>
      </c>
      <c r="P107" s="43">
        <f>P108</f>
        <v>0</v>
      </c>
      <c r="Q107" s="51"/>
      <c r="R107" s="51"/>
      <c r="S107" s="49"/>
      <c r="T107" s="49"/>
    </row>
    <row r="108" spans="1:20" ht="31.5">
      <c r="A108" s="24" t="s">
        <v>274</v>
      </c>
      <c r="B108" s="28" t="s">
        <v>89</v>
      </c>
      <c r="C108" s="28" t="s">
        <v>15</v>
      </c>
      <c r="D108" s="28" t="s">
        <v>31</v>
      </c>
      <c r="E108" s="28" t="s">
        <v>20</v>
      </c>
      <c r="F108" s="28" t="s">
        <v>87</v>
      </c>
      <c r="G108" s="28" t="s">
        <v>26</v>
      </c>
      <c r="H108" s="28" t="s">
        <v>12</v>
      </c>
      <c r="I108" s="28" t="s">
        <v>42</v>
      </c>
      <c r="J108" s="29" t="s">
        <v>100</v>
      </c>
      <c r="K108" s="30">
        <v>114500</v>
      </c>
      <c r="L108" s="29">
        <v>87953.44</v>
      </c>
      <c r="M108" s="32">
        <v>45700</v>
      </c>
      <c r="N108" s="32">
        <v>0</v>
      </c>
      <c r="O108" s="32">
        <v>0</v>
      </c>
      <c r="P108" s="45">
        <v>0</v>
      </c>
      <c r="Q108" s="51"/>
      <c r="R108" s="51"/>
      <c r="S108" s="49"/>
      <c r="T108" s="49"/>
    </row>
    <row r="109" spans="1:20" ht="47.25">
      <c r="A109" s="24" t="s">
        <v>275</v>
      </c>
      <c r="B109" s="28" t="s">
        <v>10</v>
      </c>
      <c r="C109" s="28" t="s">
        <v>15</v>
      </c>
      <c r="D109" s="28" t="s">
        <v>31</v>
      </c>
      <c r="E109" s="28" t="s">
        <v>101</v>
      </c>
      <c r="F109" s="28" t="s">
        <v>10</v>
      </c>
      <c r="G109" s="28" t="s">
        <v>11</v>
      </c>
      <c r="H109" s="28" t="s">
        <v>12</v>
      </c>
      <c r="I109" s="28" t="s">
        <v>102</v>
      </c>
      <c r="J109" s="29" t="s">
        <v>103</v>
      </c>
      <c r="K109" s="30">
        <v>283500</v>
      </c>
      <c r="L109" s="29">
        <v>52839.56</v>
      </c>
      <c r="M109" s="32">
        <f>M110</f>
        <v>131000</v>
      </c>
      <c r="N109" s="32">
        <f>N110</f>
        <v>131000</v>
      </c>
      <c r="O109" s="32">
        <f>O110</f>
        <v>131000</v>
      </c>
      <c r="P109" s="43">
        <f>P110</f>
        <v>45201.22</v>
      </c>
      <c r="Q109" s="51"/>
      <c r="R109" s="51"/>
      <c r="S109" s="49"/>
      <c r="T109" s="49"/>
    </row>
    <row r="110" spans="1:20" ht="31.5">
      <c r="A110" s="24" t="s">
        <v>297</v>
      </c>
      <c r="B110" s="28" t="s">
        <v>10</v>
      </c>
      <c r="C110" s="28" t="s">
        <v>15</v>
      </c>
      <c r="D110" s="28" t="s">
        <v>31</v>
      </c>
      <c r="E110" s="28" t="s">
        <v>101</v>
      </c>
      <c r="F110" s="28" t="s">
        <v>77</v>
      </c>
      <c r="G110" s="28" t="s">
        <v>11</v>
      </c>
      <c r="H110" s="28" t="s">
        <v>12</v>
      </c>
      <c r="I110" s="28" t="s">
        <v>102</v>
      </c>
      <c r="J110" s="29" t="s">
        <v>104</v>
      </c>
      <c r="K110" s="30">
        <v>283500</v>
      </c>
      <c r="L110" s="29">
        <v>52839.56</v>
      </c>
      <c r="M110" s="32">
        <f>M111+M112</f>
        <v>131000</v>
      </c>
      <c r="N110" s="32">
        <f>N111+N112</f>
        <v>131000</v>
      </c>
      <c r="O110" s="32">
        <f>O111+O112</f>
        <v>131000</v>
      </c>
      <c r="P110" s="43">
        <f>P111+P112</f>
        <v>45201.22</v>
      </c>
      <c r="Q110" s="51"/>
      <c r="R110" s="51"/>
      <c r="S110" s="49"/>
      <c r="T110" s="49"/>
    </row>
    <row r="111" spans="1:20" ht="47.25">
      <c r="A111" s="24" t="s">
        <v>74</v>
      </c>
      <c r="B111" s="28" t="s">
        <v>89</v>
      </c>
      <c r="C111" s="28" t="s">
        <v>15</v>
      </c>
      <c r="D111" s="28" t="s">
        <v>31</v>
      </c>
      <c r="E111" s="28" t="s">
        <v>101</v>
      </c>
      <c r="F111" s="28" t="s">
        <v>44</v>
      </c>
      <c r="G111" s="28" t="s">
        <v>26</v>
      </c>
      <c r="H111" s="28" t="s">
        <v>12</v>
      </c>
      <c r="I111" s="28" t="s">
        <v>102</v>
      </c>
      <c r="J111" s="29" t="s">
        <v>134</v>
      </c>
      <c r="K111" s="30">
        <v>83500</v>
      </c>
      <c r="L111" s="29">
        <v>30784.36</v>
      </c>
      <c r="M111" s="32">
        <v>81000</v>
      </c>
      <c r="N111" s="32">
        <v>81000</v>
      </c>
      <c r="O111" s="32">
        <v>81000</v>
      </c>
      <c r="P111" s="45">
        <v>8470.4</v>
      </c>
      <c r="Q111" s="51"/>
      <c r="R111" s="51"/>
      <c r="S111" s="49"/>
      <c r="T111" s="49"/>
    </row>
    <row r="112" spans="1:20" ht="47.25">
      <c r="A112" s="24" t="s">
        <v>75</v>
      </c>
      <c r="B112" s="28" t="s">
        <v>292</v>
      </c>
      <c r="C112" s="28" t="s">
        <v>15</v>
      </c>
      <c r="D112" s="28" t="s">
        <v>31</v>
      </c>
      <c r="E112" s="28" t="s">
        <v>101</v>
      </c>
      <c r="F112" s="28" t="s">
        <v>44</v>
      </c>
      <c r="G112" s="28" t="s">
        <v>29</v>
      </c>
      <c r="H112" s="28" t="s">
        <v>12</v>
      </c>
      <c r="I112" s="28" t="s">
        <v>10</v>
      </c>
      <c r="J112" s="29" t="s">
        <v>117</v>
      </c>
      <c r="K112" s="30">
        <v>200000</v>
      </c>
      <c r="L112" s="29">
        <v>22055.2</v>
      </c>
      <c r="M112" s="32">
        <v>50000</v>
      </c>
      <c r="N112" s="32">
        <v>50000</v>
      </c>
      <c r="O112" s="32">
        <v>50000</v>
      </c>
      <c r="P112" s="38">
        <v>36730.82</v>
      </c>
      <c r="Q112" s="51"/>
      <c r="R112" s="51"/>
      <c r="S112" s="49"/>
      <c r="T112" s="49"/>
    </row>
    <row r="113" spans="1:20" ht="31.5">
      <c r="A113" s="24" t="s">
        <v>298</v>
      </c>
      <c r="B113" s="28" t="s">
        <v>10</v>
      </c>
      <c r="C113" s="28" t="s">
        <v>15</v>
      </c>
      <c r="D113" s="28" t="s">
        <v>31</v>
      </c>
      <c r="E113" s="28" t="s">
        <v>29</v>
      </c>
      <c r="F113" s="28" t="s">
        <v>10</v>
      </c>
      <c r="G113" s="28" t="s">
        <v>11</v>
      </c>
      <c r="H113" s="28" t="s">
        <v>12</v>
      </c>
      <c r="I113" s="28" t="s">
        <v>42</v>
      </c>
      <c r="J113" s="29" t="s">
        <v>300</v>
      </c>
      <c r="K113" s="30"/>
      <c r="L113" s="29"/>
      <c r="M113" s="32">
        <v>508000</v>
      </c>
      <c r="N113" s="32">
        <f>N114</f>
        <v>100000</v>
      </c>
      <c r="O113" s="32">
        <f>O114</f>
        <v>100000</v>
      </c>
      <c r="P113" s="43">
        <f>P114</f>
        <v>508000</v>
      </c>
      <c r="Q113" s="51">
        <v>408000</v>
      </c>
      <c r="R113" s="51"/>
      <c r="S113" s="49"/>
      <c r="T113" s="49"/>
    </row>
    <row r="114" spans="1:20" ht="47.25">
      <c r="A114" s="24" t="s">
        <v>47</v>
      </c>
      <c r="B114" s="28" t="s">
        <v>89</v>
      </c>
      <c r="C114" s="28" t="s">
        <v>15</v>
      </c>
      <c r="D114" s="28" t="s">
        <v>31</v>
      </c>
      <c r="E114" s="28" t="s">
        <v>29</v>
      </c>
      <c r="F114" s="28" t="s">
        <v>87</v>
      </c>
      <c r="G114" s="28" t="s">
        <v>26</v>
      </c>
      <c r="H114" s="28" t="s">
        <v>12</v>
      </c>
      <c r="I114" s="28" t="s">
        <v>42</v>
      </c>
      <c r="J114" s="29" t="s">
        <v>295</v>
      </c>
      <c r="K114" s="30"/>
      <c r="L114" s="29"/>
      <c r="M114" s="32">
        <v>100000</v>
      </c>
      <c r="N114" s="32">
        <v>100000</v>
      </c>
      <c r="O114" s="32">
        <v>100000</v>
      </c>
      <c r="P114" s="45">
        <v>508000</v>
      </c>
      <c r="Q114" s="51"/>
      <c r="R114" s="51"/>
      <c r="S114" s="49"/>
      <c r="T114" s="49"/>
    </row>
    <row r="115" spans="1:20" ht="15.75">
      <c r="A115" s="24" t="s">
        <v>142</v>
      </c>
      <c r="B115" s="25" t="s">
        <v>10</v>
      </c>
      <c r="C115" s="25" t="s">
        <v>15</v>
      </c>
      <c r="D115" s="25" t="s">
        <v>34</v>
      </c>
      <c r="E115" s="25" t="s">
        <v>11</v>
      </c>
      <c r="F115" s="25" t="s">
        <v>10</v>
      </c>
      <c r="G115" s="25" t="s">
        <v>11</v>
      </c>
      <c r="H115" s="25" t="s">
        <v>12</v>
      </c>
      <c r="I115" s="25" t="s">
        <v>10</v>
      </c>
      <c r="J115" s="26" t="s">
        <v>105</v>
      </c>
      <c r="K115" s="27">
        <v>2286684.03</v>
      </c>
      <c r="L115" s="26">
        <v>1050272.8</v>
      </c>
      <c r="M115" s="31">
        <f>M116+M144+M148+M159</f>
        <v>1300000.0000000002</v>
      </c>
      <c r="N115" s="31">
        <f>N116+N144+N148+N159</f>
        <v>1300000</v>
      </c>
      <c r="O115" s="31">
        <f>O116+O144+O148+O159</f>
        <v>1300000</v>
      </c>
      <c r="P115" s="41">
        <f>P116+P144+P148+P159</f>
        <v>120231.95</v>
      </c>
      <c r="Q115" s="51"/>
      <c r="R115" s="51"/>
      <c r="S115" s="49"/>
      <c r="T115" s="49"/>
    </row>
    <row r="116" spans="1:20" ht="36" customHeight="1">
      <c r="A116" s="24" t="s">
        <v>276</v>
      </c>
      <c r="B116" s="28" t="s">
        <v>10</v>
      </c>
      <c r="C116" s="28" t="s">
        <v>15</v>
      </c>
      <c r="D116" s="28" t="s">
        <v>34</v>
      </c>
      <c r="E116" s="28" t="s">
        <v>20</v>
      </c>
      <c r="F116" s="28" t="s">
        <v>10</v>
      </c>
      <c r="G116" s="28" t="s">
        <v>20</v>
      </c>
      <c r="H116" s="28" t="s">
        <v>12</v>
      </c>
      <c r="I116" s="28" t="s">
        <v>33</v>
      </c>
      <c r="J116" s="29" t="s">
        <v>158</v>
      </c>
      <c r="K116" s="30">
        <v>1448800</v>
      </c>
      <c r="L116" s="29">
        <v>800053.15</v>
      </c>
      <c r="M116" s="32">
        <f>M117+M120+M123+M126+M129+M131+M133+M135+M137+M139+M141</f>
        <v>933246.06</v>
      </c>
      <c r="N116" s="32">
        <f>N117+N120+N123+N126+N129+N131+N133+N135+N137+N139+N141</f>
        <v>1018100</v>
      </c>
      <c r="O116" s="32">
        <f>O117+O120+O123+O126+O129+O131+O133+O135+O137+O139+O141</f>
        <v>1018100</v>
      </c>
      <c r="P116" s="43">
        <f>P117+P120+P123+P126+P129+P133+P135+P137+P139+P141</f>
        <v>56694.36</v>
      </c>
      <c r="Q116" s="51"/>
      <c r="R116" s="51"/>
      <c r="S116" s="49"/>
      <c r="T116" s="49"/>
    </row>
    <row r="117" spans="1:20" ht="62.25" customHeight="1">
      <c r="A117" s="24" t="s">
        <v>148</v>
      </c>
      <c r="B117" s="28" t="s">
        <v>10</v>
      </c>
      <c r="C117" s="28" t="s">
        <v>15</v>
      </c>
      <c r="D117" s="28" t="s">
        <v>34</v>
      </c>
      <c r="E117" s="28" t="s">
        <v>20</v>
      </c>
      <c r="F117" s="28" t="s">
        <v>87</v>
      </c>
      <c r="G117" s="28" t="s">
        <v>20</v>
      </c>
      <c r="H117" s="28" t="s">
        <v>12</v>
      </c>
      <c r="I117" s="28" t="s">
        <v>33</v>
      </c>
      <c r="J117" s="29" t="s">
        <v>159</v>
      </c>
      <c r="K117" s="30">
        <v>90700</v>
      </c>
      <c r="L117" s="29">
        <v>19720.16</v>
      </c>
      <c r="M117" s="32">
        <f>M118+M119</f>
        <v>86950</v>
      </c>
      <c r="N117" s="32">
        <f>N118+N119</f>
        <v>161950</v>
      </c>
      <c r="O117" s="32">
        <f>O118+O119</f>
        <v>161950</v>
      </c>
      <c r="P117" s="43">
        <f>P118+P119</f>
        <v>410</v>
      </c>
      <c r="Q117" s="51"/>
      <c r="R117" s="51"/>
      <c r="S117" s="49"/>
      <c r="T117" s="49"/>
    </row>
    <row r="118" spans="1:20" ht="78.75">
      <c r="A118" s="24" t="s">
        <v>149</v>
      </c>
      <c r="B118" s="28" t="s">
        <v>246</v>
      </c>
      <c r="C118" s="28" t="s">
        <v>15</v>
      </c>
      <c r="D118" s="28" t="s">
        <v>34</v>
      </c>
      <c r="E118" s="28" t="s">
        <v>20</v>
      </c>
      <c r="F118" s="28" t="s">
        <v>160</v>
      </c>
      <c r="G118" s="28" t="s">
        <v>20</v>
      </c>
      <c r="H118" s="28" t="s">
        <v>12</v>
      </c>
      <c r="I118" s="28" t="s">
        <v>33</v>
      </c>
      <c r="J118" s="29" t="s">
        <v>159</v>
      </c>
      <c r="K118" s="30"/>
      <c r="L118" s="29"/>
      <c r="M118" s="32">
        <v>4200</v>
      </c>
      <c r="N118" s="32">
        <v>4200</v>
      </c>
      <c r="O118" s="32">
        <v>4200</v>
      </c>
      <c r="P118" s="38">
        <v>300</v>
      </c>
      <c r="Q118" s="51"/>
      <c r="R118" s="51"/>
      <c r="S118" s="49"/>
      <c r="T118" s="49"/>
    </row>
    <row r="119" spans="1:20" ht="78.75">
      <c r="A119" s="24" t="s">
        <v>143</v>
      </c>
      <c r="B119" s="28" t="s">
        <v>227</v>
      </c>
      <c r="C119" s="28" t="s">
        <v>15</v>
      </c>
      <c r="D119" s="28" t="s">
        <v>34</v>
      </c>
      <c r="E119" s="28" t="s">
        <v>20</v>
      </c>
      <c r="F119" s="28" t="s">
        <v>160</v>
      </c>
      <c r="G119" s="28" t="s">
        <v>20</v>
      </c>
      <c r="H119" s="28" t="s">
        <v>12</v>
      </c>
      <c r="I119" s="28" t="s">
        <v>33</v>
      </c>
      <c r="J119" s="29" t="s">
        <v>159</v>
      </c>
      <c r="K119" s="30"/>
      <c r="L119" s="29"/>
      <c r="M119" s="32">
        <v>82750</v>
      </c>
      <c r="N119" s="32">
        <v>157750</v>
      </c>
      <c r="O119" s="32">
        <v>157750</v>
      </c>
      <c r="P119" s="45">
        <v>110</v>
      </c>
      <c r="Q119" s="51"/>
      <c r="R119" s="51"/>
      <c r="S119" s="49"/>
      <c r="T119" s="49"/>
    </row>
    <row r="120" spans="1:20" ht="83.25" customHeight="1">
      <c r="A120" s="24" t="s">
        <v>144</v>
      </c>
      <c r="B120" s="28" t="s">
        <v>10</v>
      </c>
      <c r="C120" s="28" t="s">
        <v>15</v>
      </c>
      <c r="D120" s="28" t="s">
        <v>34</v>
      </c>
      <c r="E120" s="28" t="s">
        <v>20</v>
      </c>
      <c r="F120" s="28" t="s">
        <v>30</v>
      </c>
      <c r="G120" s="28" t="s">
        <v>20</v>
      </c>
      <c r="H120" s="28" t="s">
        <v>12</v>
      </c>
      <c r="I120" s="28" t="s">
        <v>33</v>
      </c>
      <c r="J120" s="29" t="s">
        <v>174</v>
      </c>
      <c r="K120" s="30">
        <v>59000</v>
      </c>
      <c r="L120" s="29">
        <v>66173.6</v>
      </c>
      <c r="M120" s="32">
        <f>M121+M122</f>
        <v>100000</v>
      </c>
      <c r="N120" s="32">
        <f>N121+N122</f>
        <v>100000</v>
      </c>
      <c r="O120" s="32">
        <f>O121+O122</f>
        <v>100000</v>
      </c>
      <c r="P120" s="32">
        <f>P121+P122</f>
        <v>19916.05</v>
      </c>
      <c r="Q120" s="51"/>
      <c r="R120" s="51"/>
      <c r="S120" s="49"/>
      <c r="T120" s="49"/>
    </row>
    <row r="121" spans="1:20" ht="83.25" customHeight="1">
      <c r="A121" s="24" t="s">
        <v>145</v>
      </c>
      <c r="B121" s="28" t="s">
        <v>246</v>
      </c>
      <c r="C121" s="28" t="s">
        <v>15</v>
      </c>
      <c r="D121" s="28" t="s">
        <v>34</v>
      </c>
      <c r="E121" s="28" t="s">
        <v>20</v>
      </c>
      <c r="F121" s="28" t="s">
        <v>162</v>
      </c>
      <c r="G121" s="28" t="s">
        <v>20</v>
      </c>
      <c r="H121" s="28" t="s">
        <v>12</v>
      </c>
      <c r="I121" s="28" t="s">
        <v>33</v>
      </c>
      <c r="J121" s="29" t="s">
        <v>161</v>
      </c>
      <c r="K121" s="30"/>
      <c r="L121" s="29"/>
      <c r="M121" s="32">
        <v>3000</v>
      </c>
      <c r="N121" s="32">
        <v>3000</v>
      </c>
      <c r="O121" s="32">
        <v>3000</v>
      </c>
      <c r="P121" s="45">
        <v>0</v>
      </c>
      <c r="Q121" s="51"/>
      <c r="R121" s="51"/>
      <c r="S121" s="49"/>
      <c r="T121" s="49"/>
    </row>
    <row r="122" spans="1:20" ht="94.5">
      <c r="A122" s="24" t="s">
        <v>277</v>
      </c>
      <c r="B122" s="28" t="s">
        <v>227</v>
      </c>
      <c r="C122" s="28" t="s">
        <v>15</v>
      </c>
      <c r="D122" s="28" t="s">
        <v>34</v>
      </c>
      <c r="E122" s="28" t="s">
        <v>20</v>
      </c>
      <c r="F122" s="28" t="s">
        <v>162</v>
      </c>
      <c r="G122" s="28" t="s">
        <v>20</v>
      </c>
      <c r="H122" s="28" t="s">
        <v>12</v>
      </c>
      <c r="I122" s="28" t="s">
        <v>33</v>
      </c>
      <c r="J122" s="29" t="s">
        <v>161</v>
      </c>
      <c r="K122" s="30"/>
      <c r="L122" s="29"/>
      <c r="M122" s="32">
        <v>97000</v>
      </c>
      <c r="N122" s="32">
        <v>97000</v>
      </c>
      <c r="O122" s="32">
        <v>97000</v>
      </c>
      <c r="P122" s="45">
        <v>19916.05</v>
      </c>
      <c r="Q122" s="51"/>
      <c r="R122" s="51"/>
      <c r="S122" s="49"/>
      <c r="T122" s="49"/>
    </row>
    <row r="123" spans="1:20" ht="47.25">
      <c r="A123" s="24" t="s">
        <v>131</v>
      </c>
      <c r="B123" s="28" t="s">
        <v>10</v>
      </c>
      <c r="C123" s="28" t="s">
        <v>15</v>
      </c>
      <c r="D123" s="28" t="s">
        <v>34</v>
      </c>
      <c r="E123" s="28" t="s">
        <v>20</v>
      </c>
      <c r="F123" s="28" t="s">
        <v>118</v>
      </c>
      <c r="G123" s="28" t="s">
        <v>20</v>
      </c>
      <c r="H123" s="28" t="s">
        <v>12</v>
      </c>
      <c r="I123" s="28" t="s">
        <v>33</v>
      </c>
      <c r="J123" s="29" t="s">
        <v>163</v>
      </c>
      <c r="K123" s="30">
        <v>347000</v>
      </c>
      <c r="L123" s="29">
        <v>31071.61</v>
      </c>
      <c r="M123" s="32">
        <f>M124+M125</f>
        <v>52200</v>
      </c>
      <c r="N123" s="32">
        <f>N124+N125</f>
        <v>52200</v>
      </c>
      <c r="O123" s="32">
        <f>O124+O125</f>
        <v>52200</v>
      </c>
      <c r="P123" s="43">
        <f>P124+P125</f>
        <v>1268.31</v>
      </c>
      <c r="Q123" s="51"/>
      <c r="R123" s="51"/>
      <c r="S123" s="49"/>
      <c r="T123" s="49"/>
    </row>
    <row r="124" spans="1:20" ht="78.75">
      <c r="A124" s="24" t="s">
        <v>152</v>
      </c>
      <c r="B124" s="28" t="s">
        <v>246</v>
      </c>
      <c r="C124" s="28" t="s">
        <v>15</v>
      </c>
      <c r="D124" s="28" t="s">
        <v>34</v>
      </c>
      <c r="E124" s="28" t="s">
        <v>20</v>
      </c>
      <c r="F124" s="28" t="s">
        <v>164</v>
      </c>
      <c r="G124" s="28" t="s">
        <v>20</v>
      </c>
      <c r="H124" s="28" t="s">
        <v>12</v>
      </c>
      <c r="I124" s="28" t="s">
        <v>33</v>
      </c>
      <c r="J124" s="29" t="s">
        <v>173</v>
      </c>
      <c r="K124" s="30"/>
      <c r="L124" s="29"/>
      <c r="M124" s="32">
        <v>2200</v>
      </c>
      <c r="N124" s="32">
        <v>2200</v>
      </c>
      <c r="O124" s="32">
        <v>2200</v>
      </c>
      <c r="P124" s="38">
        <v>150</v>
      </c>
      <c r="Q124" s="51"/>
      <c r="R124" s="51"/>
      <c r="S124" s="49"/>
      <c r="T124" s="49"/>
    </row>
    <row r="125" spans="1:20" ht="78.75">
      <c r="A125" s="24" t="s">
        <v>278</v>
      </c>
      <c r="B125" s="28" t="s">
        <v>227</v>
      </c>
      <c r="C125" s="28" t="s">
        <v>15</v>
      </c>
      <c r="D125" s="28" t="s">
        <v>34</v>
      </c>
      <c r="E125" s="28" t="s">
        <v>20</v>
      </c>
      <c r="F125" s="28" t="s">
        <v>164</v>
      </c>
      <c r="G125" s="28" t="s">
        <v>20</v>
      </c>
      <c r="H125" s="28" t="s">
        <v>12</v>
      </c>
      <c r="I125" s="28" t="s">
        <v>33</v>
      </c>
      <c r="J125" s="29" t="s">
        <v>173</v>
      </c>
      <c r="K125" s="30"/>
      <c r="L125" s="29"/>
      <c r="M125" s="32">
        <v>50000</v>
      </c>
      <c r="N125" s="32">
        <v>50000</v>
      </c>
      <c r="O125" s="32">
        <v>50000</v>
      </c>
      <c r="P125" s="45">
        <v>1118.31</v>
      </c>
      <c r="Q125" s="51"/>
      <c r="R125" s="51"/>
      <c r="S125" s="49"/>
      <c r="T125" s="49"/>
    </row>
    <row r="126" spans="1:20" ht="48.75" customHeight="1">
      <c r="A126" s="24" t="s">
        <v>153</v>
      </c>
      <c r="B126" s="28" t="s">
        <v>10</v>
      </c>
      <c r="C126" s="28" t="s">
        <v>15</v>
      </c>
      <c r="D126" s="28" t="s">
        <v>34</v>
      </c>
      <c r="E126" s="28" t="s">
        <v>20</v>
      </c>
      <c r="F126" s="28" t="s">
        <v>226</v>
      </c>
      <c r="G126" s="28" t="s">
        <v>20</v>
      </c>
      <c r="H126" s="28" t="s">
        <v>12</v>
      </c>
      <c r="I126" s="28" t="s">
        <v>33</v>
      </c>
      <c r="J126" s="29" t="s">
        <v>224</v>
      </c>
      <c r="K126" s="30">
        <v>172000</v>
      </c>
      <c r="L126" s="29">
        <v>172000</v>
      </c>
      <c r="M126" s="32">
        <f>M127+M128</f>
        <v>15250</v>
      </c>
      <c r="N126" s="32">
        <f>N127+N128</f>
        <v>250</v>
      </c>
      <c r="O126" s="32">
        <f>O127+O128</f>
        <v>250</v>
      </c>
      <c r="P126" s="43">
        <f>P127+P128</f>
        <v>15000</v>
      </c>
      <c r="Q126" s="51"/>
      <c r="R126" s="51"/>
      <c r="S126" s="49"/>
      <c r="T126" s="49"/>
    </row>
    <row r="127" spans="1:20" ht="47.25" customHeight="1">
      <c r="A127" s="24" t="s">
        <v>154</v>
      </c>
      <c r="B127" s="28" t="s">
        <v>246</v>
      </c>
      <c r="C127" s="28" t="s">
        <v>15</v>
      </c>
      <c r="D127" s="28" t="s">
        <v>34</v>
      </c>
      <c r="E127" s="28" t="s">
        <v>20</v>
      </c>
      <c r="F127" s="28" t="s">
        <v>223</v>
      </c>
      <c r="G127" s="28" t="s">
        <v>20</v>
      </c>
      <c r="H127" s="28" t="s">
        <v>12</v>
      </c>
      <c r="I127" s="28" t="s">
        <v>33</v>
      </c>
      <c r="J127" s="29" t="s">
        <v>225</v>
      </c>
      <c r="K127" s="30"/>
      <c r="L127" s="29"/>
      <c r="M127" s="32">
        <v>250</v>
      </c>
      <c r="N127" s="32">
        <v>250</v>
      </c>
      <c r="O127" s="32">
        <v>250</v>
      </c>
      <c r="P127" s="45">
        <v>0</v>
      </c>
      <c r="Q127" s="51"/>
      <c r="R127" s="51"/>
      <c r="S127" s="49"/>
      <c r="T127" s="49"/>
    </row>
    <row r="128" spans="1:20" ht="47.25" customHeight="1">
      <c r="A128" s="24" t="s">
        <v>279</v>
      </c>
      <c r="B128" s="28" t="s">
        <v>227</v>
      </c>
      <c r="C128" s="28" t="s">
        <v>15</v>
      </c>
      <c r="D128" s="28" t="s">
        <v>34</v>
      </c>
      <c r="E128" s="28" t="s">
        <v>20</v>
      </c>
      <c r="F128" s="28" t="s">
        <v>223</v>
      </c>
      <c r="G128" s="28" t="s">
        <v>20</v>
      </c>
      <c r="H128" s="28" t="s">
        <v>12</v>
      </c>
      <c r="I128" s="28" t="s">
        <v>33</v>
      </c>
      <c r="J128" s="29" t="s">
        <v>225</v>
      </c>
      <c r="K128" s="30"/>
      <c r="L128" s="29"/>
      <c r="M128" s="32">
        <v>15000</v>
      </c>
      <c r="N128" s="32">
        <v>0</v>
      </c>
      <c r="O128" s="32">
        <v>0</v>
      </c>
      <c r="P128" s="45">
        <v>15000</v>
      </c>
      <c r="Q128" s="51"/>
      <c r="R128" s="51"/>
      <c r="S128" s="49"/>
      <c r="T128" s="49"/>
    </row>
    <row r="129" spans="1:20" ht="63">
      <c r="A129" s="24" t="s">
        <v>155</v>
      </c>
      <c r="B129" s="28" t="s">
        <v>10</v>
      </c>
      <c r="C129" s="28" t="s">
        <v>15</v>
      </c>
      <c r="D129" s="28" t="s">
        <v>34</v>
      </c>
      <c r="E129" s="28" t="s">
        <v>20</v>
      </c>
      <c r="F129" s="28" t="s">
        <v>169</v>
      </c>
      <c r="G129" s="28" t="s">
        <v>20</v>
      </c>
      <c r="H129" s="28" t="s">
        <v>12</v>
      </c>
      <c r="I129" s="28" t="s">
        <v>33</v>
      </c>
      <c r="J129" s="29" t="s">
        <v>314</v>
      </c>
      <c r="K129" s="30"/>
      <c r="L129" s="29"/>
      <c r="M129" s="32">
        <f>M130</f>
        <v>1000</v>
      </c>
      <c r="N129" s="32">
        <f>N130</f>
        <v>1000</v>
      </c>
      <c r="O129" s="32">
        <f>O130</f>
        <v>1000</v>
      </c>
      <c r="P129" s="43">
        <f>P130</f>
        <v>0</v>
      </c>
      <c r="Q129" s="51"/>
      <c r="R129" s="51"/>
      <c r="S129" s="49"/>
      <c r="T129" s="49"/>
    </row>
    <row r="130" spans="1:20" ht="78.75">
      <c r="A130" s="24" t="s">
        <v>156</v>
      </c>
      <c r="B130" s="28" t="s">
        <v>246</v>
      </c>
      <c r="C130" s="28" t="s">
        <v>15</v>
      </c>
      <c r="D130" s="28" t="s">
        <v>34</v>
      </c>
      <c r="E130" s="28" t="s">
        <v>20</v>
      </c>
      <c r="F130" s="28" t="s">
        <v>312</v>
      </c>
      <c r="G130" s="28" t="s">
        <v>20</v>
      </c>
      <c r="H130" s="28" t="s">
        <v>12</v>
      </c>
      <c r="I130" s="28" t="s">
        <v>33</v>
      </c>
      <c r="J130" s="29" t="s">
        <v>313</v>
      </c>
      <c r="K130" s="30"/>
      <c r="L130" s="29"/>
      <c r="M130" s="32">
        <v>1000</v>
      </c>
      <c r="N130" s="32">
        <v>1000</v>
      </c>
      <c r="O130" s="32">
        <v>1000</v>
      </c>
      <c r="P130" s="45">
        <v>0</v>
      </c>
      <c r="Q130" s="51"/>
      <c r="R130" s="51"/>
      <c r="S130" s="49"/>
      <c r="T130" s="49"/>
    </row>
    <row r="131" spans="1:20" ht="47.25">
      <c r="A131" s="24" t="s">
        <v>192</v>
      </c>
      <c r="B131" s="28" t="s">
        <v>10</v>
      </c>
      <c r="C131" s="28" t="s">
        <v>15</v>
      </c>
      <c r="D131" s="28" t="s">
        <v>34</v>
      </c>
      <c r="E131" s="28" t="s">
        <v>20</v>
      </c>
      <c r="F131" s="28" t="s">
        <v>21</v>
      </c>
      <c r="G131" s="28" t="s">
        <v>20</v>
      </c>
      <c r="H131" s="28" t="s">
        <v>12</v>
      </c>
      <c r="I131" s="28" t="s">
        <v>33</v>
      </c>
      <c r="J131" s="29" t="s">
        <v>318</v>
      </c>
      <c r="K131" s="30"/>
      <c r="L131" s="29"/>
      <c r="M131" s="32">
        <f>M132</f>
        <v>200</v>
      </c>
      <c r="N131" s="32">
        <f>N132</f>
        <v>200</v>
      </c>
      <c r="O131" s="32">
        <f>O132</f>
        <v>200</v>
      </c>
      <c r="P131" s="45">
        <v>0</v>
      </c>
      <c r="Q131" s="51"/>
      <c r="R131" s="51"/>
      <c r="S131" s="49"/>
      <c r="T131" s="49"/>
    </row>
    <row r="132" spans="1:20" ht="78.75">
      <c r="A132" s="24" t="s">
        <v>157</v>
      </c>
      <c r="B132" s="28" t="s">
        <v>246</v>
      </c>
      <c r="C132" s="28" t="s">
        <v>15</v>
      </c>
      <c r="D132" s="28" t="s">
        <v>34</v>
      </c>
      <c r="E132" s="28" t="s">
        <v>20</v>
      </c>
      <c r="F132" s="28" t="s">
        <v>244</v>
      </c>
      <c r="G132" s="28" t="s">
        <v>20</v>
      </c>
      <c r="H132" s="28" t="s">
        <v>12</v>
      </c>
      <c r="I132" s="28" t="s">
        <v>33</v>
      </c>
      <c r="J132" s="29" t="s">
        <v>319</v>
      </c>
      <c r="K132" s="30"/>
      <c r="L132" s="29"/>
      <c r="M132" s="32">
        <v>200</v>
      </c>
      <c r="N132" s="32">
        <v>200</v>
      </c>
      <c r="O132" s="32">
        <v>200</v>
      </c>
      <c r="P132" s="45">
        <v>0</v>
      </c>
      <c r="Q132" s="51"/>
      <c r="R132" s="51"/>
      <c r="S132" s="49"/>
      <c r="T132" s="49"/>
    </row>
    <row r="133" spans="1:20" ht="63">
      <c r="A133" s="24" t="s">
        <v>280</v>
      </c>
      <c r="B133" s="28" t="s">
        <v>10</v>
      </c>
      <c r="C133" s="28" t="s">
        <v>15</v>
      </c>
      <c r="D133" s="28" t="s">
        <v>34</v>
      </c>
      <c r="E133" s="28" t="s">
        <v>20</v>
      </c>
      <c r="F133" s="28" t="s">
        <v>33</v>
      </c>
      <c r="G133" s="28" t="s">
        <v>20</v>
      </c>
      <c r="H133" s="28" t="s">
        <v>12</v>
      </c>
      <c r="I133" s="28" t="s">
        <v>33</v>
      </c>
      <c r="J133" s="29" t="s">
        <v>235</v>
      </c>
      <c r="K133" s="30">
        <v>80000</v>
      </c>
      <c r="L133" s="29">
        <v>66736.8</v>
      </c>
      <c r="M133" s="32">
        <f>M134</f>
        <v>98480.44</v>
      </c>
      <c r="N133" s="32">
        <f>N134</f>
        <v>100000</v>
      </c>
      <c r="O133" s="32">
        <f>O134</f>
        <v>100000</v>
      </c>
      <c r="P133" s="43">
        <f>P134</f>
        <v>700</v>
      </c>
      <c r="Q133" s="51"/>
      <c r="R133" s="51"/>
      <c r="S133" s="49"/>
      <c r="T133" s="49"/>
    </row>
    <row r="134" spans="1:20" ht="94.5">
      <c r="A134" s="24" t="s">
        <v>180</v>
      </c>
      <c r="B134" s="28" t="s">
        <v>227</v>
      </c>
      <c r="C134" s="28" t="s">
        <v>15</v>
      </c>
      <c r="D134" s="28" t="s">
        <v>34</v>
      </c>
      <c r="E134" s="28" t="s">
        <v>20</v>
      </c>
      <c r="F134" s="28" t="s">
        <v>228</v>
      </c>
      <c r="G134" s="28" t="s">
        <v>20</v>
      </c>
      <c r="H134" s="28" t="s">
        <v>12</v>
      </c>
      <c r="I134" s="28" t="s">
        <v>33</v>
      </c>
      <c r="J134" s="29" t="s">
        <v>234</v>
      </c>
      <c r="K134" s="30"/>
      <c r="L134" s="29"/>
      <c r="M134" s="32">
        <v>98480.44</v>
      </c>
      <c r="N134" s="32">
        <v>100000</v>
      </c>
      <c r="O134" s="32">
        <v>100000</v>
      </c>
      <c r="P134" s="45">
        <v>700</v>
      </c>
      <c r="Q134" s="51"/>
      <c r="R134" s="51"/>
      <c r="S134" s="49"/>
      <c r="T134" s="49"/>
    </row>
    <row r="135" spans="1:20" ht="63">
      <c r="A135" s="24" t="s">
        <v>181</v>
      </c>
      <c r="B135" s="28" t="s">
        <v>10</v>
      </c>
      <c r="C135" s="28" t="s">
        <v>15</v>
      </c>
      <c r="D135" s="28" t="s">
        <v>34</v>
      </c>
      <c r="E135" s="28" t="s">
        <v>20</v>
      </c>
      <c r="F135" s="28" t="s">
        <v>177</v>
      </c>
      <c r="G135" s="28" t="s">
        <v>20</v>
      </c>
      <c r="H135" s="28" t="s">
        <v>12</v>
      </c>
      <c r="I135" s="28" t="s">
        <v>33</v>
      </c>
      <c r="J135" s="29" t="s">
        <v>236</v>
      </c>
      <c r="K135" s="30">
        <v>25000</v>
      </c>
      <c r="L135" s="29">
        <v>3434.51</v>
      </c>
      <c r="M135" s="32">
        <f>M136</f>
        <v>126665.62</v>
      </c>
      <c r="N135" s="32">
        <f>N136</f>
        <v>150000</v>
      </c>
      <c r="O135" s="32">
        <f>O136</f>
        <v>150000</v>
      </c>
      <c r="P135" s="32">
        <f>P136</f>
        <v>900</v>
      </c>
      <c r="Q135" s="51"/>
      <c r="R135" s="51"/>
      <c r="S135" s="49"/>
      <c r="T135" s="49"/>
    </row>
    <row r="136" spans="1:20" ht="78.75">
      <c r="A136" s="24" t="s">
        <v>306</v>
      </c>
      <c r="B136" s="28" t="s">
        <v>227</v>
      </c>
      <c r="C136" s="28" t="s">
        <v>15</v>
      </c>
      <c r="D136" s="28" t="s">
        <v>34</v>
      </c>
      <c r="E136" s="28" t="s">
        <v>20</v>
      </c>
      <c r="F136" s="28" t="s">
        <v>229</v>
      </c>
      <c r="G136" s="28" t="s">
        <v>20</v>
      </c>
      <c r="H136" s="28" t="s">
        <v>12</v>
      </c>
      <c r="I136" s="28" t="s">
        <v>33</v>
      </c>
      <c r="J136" s="29" t="s">
        <v>239</v>
      </c>
      <c r="K136" s="30"/>
      <c r="L136" s="29"/>
      <c r="M136" s="32">
        <v>126665.62</v>
      </c>
      <c r="N136" s="32">
        <v>150000</v>
      </c>
      <c r="O136" s="32">
        <v>150000</v>
      </c>
      <c r="P136" s="45">
        <v>900</v>
      </c>
      <c r="Q136" s="51"/>
      <c r="R136" s="51"/>
      <c r="S136" s="49"/>
      <c r="T136" s="49"/>
    </row>
    <row r="137" spans="1:20" ht="63">
      <c r="A137" s="24" t="s">
        <v>307</v>
      </c>
      <c r="B137" s="28" t="s">
        <v>10</v>
      </c>
      <c r="C137" s="28" t="s">
        <v>15</v>
      </c>
      <c r="D137" s="28" t="s">
        <v>34</v>
      </c>
      <c r="E137" s="28" t="s">
        <v>20</v>
      </c>
      <c r="F137" s="28" t="s">
        <v>230</v>
      </c>
      <c r="G137" s="28" t="s">
        <v>20</v>
      </c>
      <c r="H137" s="28" t="s">
        <v>12</v>
      </c>
      <c r="I137" s="28" t="s">
        <v>33</v>
      </c>
      <c r="J137" s="29" t="s">
        <v>237</v>
      </c>
      <c r="K137" s="30">
        <v>150000</v>
      </c>
      <c r="L137" s="29">
        <v>3942.08</v>
      </c>
      <c r="M137" s="32">
        <f>M138</f>
        <v>150000</v>
      </c>
      <c r="N137" s="32">
        <f>N138</f>
        <v>150000</v>
      </c>
      <c r="O137" s="32">
        <f>O138</f>
        <v>150000</v>
      </c>
      <c r="P137" s="32">
        <f>P138</f>
        <v>0</v>
      </c>
      <c r="Q137" s="51"/>
      <c r="R137" s="51"/>
      <c r="S137" s="49"/>
      <c r="T137" s="49"/>
    </row>
    <row r="138" spans="1:20" ht="78.75">
      <c r="A138" s="24" t="s">
        <v>182</v>
      </c>
      <c r="B138" s="28" t="s">
        <v>227</v>
      </c>
      <c r="C138" s="28" t="s">
        <v>15</v>
      </c>
      <c r="D138" s="28" t="s">
        <v>34</v>
      </c>
      <c r="E138" s="28" t="s">
        <v>20</v>
      </c>
      <c r="F138" s="28" t="s">
        <v>231</v>
      </c>
      <c r="G138" s="28" t="s">
        <v>20</v>
      </c>
      <c r="H138" s="28" t="s">
        <v>12</v>
      </c>
      <c r="I138" s="28" t="s">
        <v>33</v>
      </c>
      <c r="J138" s="29" t="s">
        <v>238</v>
      </c>
      <c r="K138" s="30"/>
      <c r="L138" s="29"/>
      <c r="M138" s="32">
        <v>150000</v>
      </c>
      <c r="N138" s="32">
        <v>150000</v>
      </c>
      <c r="O138" s="32">
        <v>150000</v>
      </c>
      <c r="P138" s="73"/>
      <c r="Q138" s="51"/>
      <c r="R138" s="51"/>
      <c r="S138" s="49"/>
      <c r="T138" s="49"/>
    </row>
    <row r="139" spans="1:20" ht="47.25">
      <c r="A139" s="24" t="s">
        <v>183</v>
      </c>
      <c r="B139" s="28" t="s">
        <v>10</v>
      </c>
      <c r="C139" s="28" t="s">
        <v>15</v>
      </c>
      <c r="D139" s="28" t="s">
        <v>34</v>
      </c>
      <c r="E139" s="28" t="s">
        <v>20</v>
      </c>
      <c r="F139" s="28" t="s">
        <v>232</v>
      </c>
      <c r="G139" s="28" t="s">
        <v>20</v>
      </c>
      <c r="H139" s="28" t="s">
        <v>12</v>
      </c>
      <c r="I139" s="28" t="s">
        <v>33</v>
      </c>
      <c r="J139" s="29" t="s">
        <v>240</v>
      </c>
      <c r="K139" s="30">
        <v>10000</v>
      </c>
      <c r="L139" s="29">
        <v>56740.6</v>
      </c>
      <c r="M139" s="32">
        <f>M140</f>
        <v>150000</v>
      </c>
      <c r="N139" s="32">
        <f>N140</f>
        <v>150000</v>
      </c>
      <c r="O139" s="32">
        <f>O140</f>
        <v>150000</v>
      </c>
      <c r="P139" s="32">
        <f>P140</f>
        <v>0</v>
      </c>
      <c r="Q139" s="51"/>
      <c r="R139" s="51"/>
      <c r="S139" s="49"/>
      <c r="T139" s="49"/>
    </row>
    <row r="140" spans="1:20" ht="78.75">
      <c r="A140" s="24" t="s">
        <v>184</v>
      </c>
      <c r="B140" s="28" t="s">
        <v>227</v>
      </c>
      <c r="C140" s="28" t="s">
        <v>15</v>
      </c>
      <c r="D140" s="28" t="s">
        <v>34</v>
      </c>
      <c r="E140" s="28" t="s">
        <v>20</v>
      </c>
      <c r="F140" s="28" t="s">
        <v>233</v>
      </c>
      <c r="G140" s="28" t="s">
        <v>20</v>
      </c>
      <c r="H140" s="28" t="s">
        <v>12</v>
      </c>
      <c r="I140" s="28" t="s">
        <v>33</v>
      </c>
      <c r="J140" s="29" t="s">
        <v>241</v>
      </c>
      <c r="K140" s="30"/>
      <c r="L140" s="29"/>
      <c r="M140" s="32">
        <v>150000</v>
      </c>
      <c r="N140" s="32">
        <v>150000</v>
      </c>
      <c r="O140" s="32">
        <v>150000</v>
      </c>
      <c r="P140" s="73"/>
      <c r="Q140" s="51"/>
      <c r="R140" s="51"/>
      <c r="S140" s="49"/>
      <c r="T140" s="49"/>
    </row>
    <row r="141" spans="1:20" ht="63">
      <c r="A141" s="24" t="s">
        <v>185</v>
      </c>
      <c r="B141" s="28" t="s">
        <v>10</v>
      </c>
      <c r="C141" s="28" t="s">
        <v>15</v>
      </c>
      <c r="D141" s="28" t="s">
        <v>34</v>
      </c>
      <c r="E141" s="28" t="s">
        <v>20</v>
      </c>
      <c r="F141" s="28" t="s">
        <v>166</v>
      </c>
      <c r="G141" s="28" t="s">
        <v>20</v>
      </c>
      <c r="H141" s="28" t="s">
        <v>12</v>
      </c>
      <c r="I141" s="28" t="s">
        <v>33</v>
      </c>
      <c r="J141" s="29" t="s">
        <v>172</v>
      </c>
      <c r="K141" s="30">
        <v>391000</v>
      </c>
      <c r="L141" s="29">
        <v>380083.79</v>
      </c>
      <c r="M141" s="32">
        <f>M143+M142</f>
        <v>152500</v>
      </c>
      <c r="N141" s="32">
        <f>N143+N142</f>
        <v>152500</v>
      </c>
      <c r="O141" s="32">
        <f>O143+O142</f>
        <v>152500</v>
      </c>
      <c r="P141" s="43">
        <f>P143+P142</f>
        <v>18500</v>
      </c>
      <c r="Q141" s="51"/>
      <c r="R141" s="51"/>
      <c r="S141" s="49"/>
      <c r="T141" s="49"/>
    </row>
    <row r="142" spans="1:20" ht="78.75">
      <c r="A142" s="24" t="s">
        <v>186</v>
      </c>
      <c r="B142" s="28" t="s">
        <v>246</v>
      </c>
      <c r="C142" s="28" t="s">
        <v>15</v>
      </c>
      <c r="D142" s="28" t="s">
        <v>34</v>
      </c>
      <c r="E142" s="28" t="s">
        <v>20</v>
      </c>
      <c r="F142" s="28" t="s">
        <v>167</v>
      </c>
      <c r="G142" s="28" t="s">
        <v>20</v>
      </c>
      <c r="H142" s="28" t="s">
        <v>12</v>
      </c>
      <c r="I142" s="28" t="s">
        <v>33</v>
      </c>
      <c r="J142" s="29" t="s">
        <v>171</v>
      </c>
      <c r="K142" s="30"/>
      <c r="L142" s="29"/>
      <c r="M142" s="32">
        <v>2500</v>
      </c>
      <c r="N142" s="32">
        <v>2500</v>
      </c>
      <c r="O142" s="32">
        <v>2500</v>
      </c>
      <c r="P142" s="38">
        <v>1000</v>
      </c>
      <c r="Q142" s="51"/>
      <c r="R142" s="51"/>
      <c r="S142" s="49"/>
      <c r="T142" s="49"/>
    </row>
    <row r="143" spans="1:20" ht="78.75">
      <c r="A143" s="24" t="s">
        <v>187</v>
      </c>
      <c r="B143" s="28" t="s">
        <v>227</v>
      </c>
      <c r="C143" s="28" t="s">
        <v>15</v>
      </c>
      <c r="D143" s="28" t="s">
        <v>34</v>
      </c>
      <c r="E143" s="28" t="s">
        <v>20</v>
      </c>
      <c r="F143" s="28" t="s">
        <v>167</v>
      </c>
      <c r="G143" s="28" t="s">
        <v>20</v>
      </c>
      <c r="H143" s="28" t="s">
        <v>12</v>
      </c>
      <c r="I143" s="28" t="s">
        <v>33</v>
      </c>
      <c r="J143" s="29" t="s">
        <v>171</v>
      </c>
      <c r="K143" s="30"/>
      <c r="L143" s="29"/>
      <c r="M143" s="32">
        <v>150000</v>
      </c>
      <c r="N143" s="32">
        <v>150000</v>
      </c>
      <c r="O143" s="32">
        <v>150000</v>
      </c>
      <c r="P143" s="45">
        <v>17500</v>
      </c>
      <c r="Q143" s="51"/>
      <c r="R143" s="51"/>
      <c r="S143" s="49"/>
      <c r="T143" s="49"/>
    </row>
    <row r="144" spans="1:20" ht="94.5">
      <c r="A144" s="24" t="s">
        <v>188</v>
      </c>
      <c r="B144" s="28" t="s">
        <v>10</v>
      </c>
      <c r="C144" s="28" t="s">
        <v>15</v>
      </c>
      <c r="D144" s="28" t="s">
        <v>34</v>
      </c>
      <c r="E144" s="28" t="s">
        <v>168</v>
      </c>
      <c r="F144" s="28" t="s">
        <v>10</v>
      </c>
      <c r="G144" s="28" t="s">
        <v>11</v>
      </c>
      <c r="H144" s="28" t="s">
        <v>12</v>
      </c>
      <c r="I144" s="28" t="s">
        <v>33</v>
      </c>
      <c r="J144" s="29" t="s">
        <v>190</v>
      </c>
      <c r="K144" s="30">
        <v>156700</v>
      </c>
      <c r="L144" s="29">
        <v>130712.12</v>
      </c>
      <c r="M144" s="32">
        <f>M145</f>
        <v>100800</v>
      </c>
      <c r="N144" s="32">
        <f>N145</f>
        <v>100800</v>
      </c>
      <c r="O144" s="32">
        <f>O145</f>
        <v>100800</v>
      </c>
      <c r="P144" s="32">
        <f>P145</f>
        <v>0</v>
      </c>
      <c r="Q144" s="51"/>
      <c r="R144" s="51"/>
      <c r="S144" s="49"/>
      <c r="T144" s="49"/>
    </row>
    <row r="145" spans="1:20" ht="63">
      <c r="A145" s="24" t="s">
        <v>189</v>
      </c>
      <c r="B145" s="28" t="s">
        <v>10</v>
      </c>
      <c r="C145" s="28" t="s">
        <v>15</v>
      </c>
      <c r="D145" s="28" t="s">
        <v>34</v>
      </c>
      <c r="E145" s="28" t="s">
        <v>168</v>
      </c>
      <c r="F145" s="28" t="s">
        <v>169</v>
      </c>
      <c r="G145" s="28" t="s">
        <v>26</v>
      </c>
      <c r="H145" s="28" t="s">
        <v>12</v>
      </c>
      <c r="I145" s="28" t="s">
        <v>33</v>
      </c>
      <c r="J145" s="29" t="s">
        <v>170</v>
      </c>
      <c r="K145" s="30"/>
      <c r="L145" s="29"/>
      <c r="M145" s="32">
        <f>M146+M147</f>
        <v>100800</v>
      </c>
      <c r="N145" s="32">
        <f>N146+N147</f>
        <v>100800</v>
      </c>
      <c r="O145" s="32">
        <f>O146+O147</f>
        <v>100800</v>
      </c>
      <c r="P145" s="32">
        <f>P146+P147</f>
        <v>0</v>
      </c>
      <c r="Q145" s="51"/>
      <c r="R145" s="51"/>
      <c r="S145" s="49"/>
      <c r="T145" s="49"/>
    </row>
    <row r="146" spans="1:20" ht="63">
      <c r="A146" s="24" t="s">
        <v>308</v>
      </c>
      <c r="B146" s="28" t="s">
        <v>86</v>
      </c>
      <c r="C146" s="28" t="s">
        <v>15</v>
      </c>
      <c r="D146" s="28" t="s">
        <v>34</v>
      </c>
      <c r="E146" s="28" t="s">
        <v>168</v>
      </c>
      <c r="F146" s="28" t="s">
        <v>169</v>
      </c>
      <c r="G146" s="28" t="s">
        <v>26</v>
      </c>
      <c r="H146" s="28" t="s">
        <v>12</v>
      </c>
      <c r="I146" s="28" t="s">
        <v>33</v>
      </c>
      <c r="J146" s="29" t="s">
        <v>170</v>
      </c>
      <c r="K146" s="30"/>
      <c r="L146" s="29"/>
      <c r="M146" s="32">
        <v>800</v>
      </c>
      <c r="N146" s="32">
        <v>800</v>
      </c>
      <c r="O146" s="32">
        <v>800</v>
      </c>
      <c r="P146" s="73"/>
      <c r="Q146" s="51"/>
      <c r="R146" s="51"/>
      <c r="S146" s="49"/>
      <c r="T146" s="49"/>
    </row>
    <row r="147" spans="1:20" ht="63">
      <c r="A147" s="24" t="s">
        <v>281</v>
      </c>
      <c r="B147" s="28" t="s">
        <v>89</v>
      </c>
      <c r="C147" s="28" t="s">
        <v>15</v>
      </c>
      <c r="D147" s="28" t="s">
        <v>34</v>
      </c>
      <c r="E147" s="28" t="s">
        <v>168</v>
      </c>
      <c r="F147" s="28" t="s">
        <v>169</v>
      </c>
      <c r="G147" s="28" t="s">
        <v>26</v>
      </c>
      <c r="H147" s="28" t="s">
        <v>12</v>
      </c>
      <c r="I147" s="28" t="s">
        <v>33</v>
      </c>
      <c r="J147" s="29" t="s">
        <v>170</v>
      </c>
      <c r="K147" s="30"/>
      <c r="L147" s="29"/>
      <c r="M147" s="32">
        <v>100000</v>
      </c>
      <c r="N147" s="32">
        <v>100000</v>
      </c>
      <c r="O147" s="32">
        <v>100000</v>
      </c>
      <c r="P147" s="73"/>
      <c r="Q147" s="51"/>
      <c r="R147" s="51"/>
      <c r="S147" s="49"/>
      <c r="T147" s="49"/>
    </row>
    <row r="148" spans="1:20" ht="15.75">
      <c r="A148" s="24" t="s">
        <v>282</v>
      </c>
      <c r="B148" s="28" t="s">
        <v>10</v>
      </c>
      <c r="C148" s="28" t="s">
        <v>15</v>
      </c>
      <c r="D148" s="28" t="s">
        <v>34</v>
      </c>
      <c r="E148" s="28" t="s">
        <v>138</v>
      </c>
      <c r="F148" s="28" t="s">
        <v>10</v>
      </c>
      <c r="G148" s="28" t="s">
        <v>11</v>
      </c>
      <c r="H148" s="28" t="s">
        <v>12</v>
      </c>
      <c r="I148" s="28" t="s">
        <v>33</v>
      </c>
      <c r="J148" s="29" t="s">
        <v>175</v>
      </c>
      <c r="K148" s="30">
        <v>625200</v>
      </c>
      <c r="L148" s="29">
        <v>63393.1</v>
      </c>
      <c r="M148" s="32">
        <f>M149+M151</f>
        <v>192956.6</v>
      </c>
      <c r="N148" s="32">
        <f>N149+N151</f>
        <v>181100</v>
      </c>
      <c r="O148" s="32">
        <f>O149+O151</f>
        <v>181100</v>
      </c>
      <c r="P148" s="32">
        <f>P151</f>
        <v>2018.03</v>
      </c>
      <c r="Q148" s="51"/>
      <c r="R148" s="51"/>
      <c r="S148" s="49"/>
      <c r="T148" s="49"/>
    </row>
    <row r="149" spans="1:20" ht="31.5">
      <c r="A149" s="24"/>
      <c r="B149" s="28" t="s">
        <v>10</v>
      </c>
      <c r="C149" s="28" t="s">
        <v>15</v>
      </c>
      <c r="D149" s="28" t="s">
        <v>34</v>
      </c>
      <c r="E149" s="28" t="s">
        <v>138</v>
      </c>
      <c r="F149" s="28" t="s">
        <v>30</v>
      </c>
      <c r="G149" s="28" t="s">
        <v>11</v>
      </c>
      <c r="H149" s="28" t="s">
        <v>12</v>
      </c>
      <c r="I149" s="28" t="s">
        <v>33</v>
      </c>
      <c r="J149" s="29" t="s">
        <v>358</v>
      </c>
      <c r="K149" s="30"/>
      <c r="L149" s="29"/>
      <c r="M149" s="32">
        <f>M150</f>
        <v>11856.6</v>
      </c>
      <c r="N149" s="32">
        <f>N150</f>
        <v>0</v>
      </c>
      <c r="O149" s="32">
        <f>O150</f>
        <v>0</v>
      </c>
      <c r="P149" s="32"/>
      <c r="Q149" s="51"/>
      <c r="R149" s="51"/>
      <c r="S149" s="49"/>
      <c r="T149" s="49"/>
    </row>
    <row r="150" spans="1:20" ht="141.75">
      <c r="A150" s="24"/>
      <c r="B150" s="28" t="s">
        <v>289</v>
      </c>
      <c r="C150" s="28" t="s">
        <v>15</v>
      </c>
      <c r="D150" s="28" t="s">
        <v>34</v>
      </c>
      <c r="E150" s="28" t="s">
        <v>138</v>
      </c>
      <c r="F150" s="28" t="s">
        <v>356</v>
      </c>
      <c r="G150" s="28" t="s">
        <v>26</v>
      </c>
      <c r="H150" s="28" t="s">
        <v>12</v>
      </c>
      <c r="I150" s="28" t="s">
        <v>33</v>
      </c>
      <c r="J150" s="29" t="s">
        <v>357</v>
      </c>
      <c r="K150" s="30"/>
      <c r="L150" s="29"/>
      <c r="M150" s="32">
        <v>11856.6</v>
      </c>
      <c r="N150" s="32">
        <v>0</v>
      </c>
      <c r="O150" s="32">
        <v>0</v>
      </c>
      <c r="P150" s="32"/>
      <c r="Q150" s="51"/>
      <c r="R150" s="51"/>
      <c r="S150" s="49"/>
      <c r="T150" s="49"/>
    </row>
    <row r="151" spans="1:20" ht="63">
      <c r="A151" s="24" t="s">
        <v>199</v>
      </c>
      <c r="B151" s="28" t="s">
        <v>10</v>
      </c>
      <c r="C151" s="28" t="s">
        <v>15</v>
      </c>
      <c r="D151" s="28" t="s">
        <v>34</v>
      </c>
      <c r="E151" s="28" t="s">
        <v>138</v>
      </c>
      <c r="F151" s="28" t="s">
        <v>24</v>
      </c>
      <c r="G151" s="28" t="s">
        <v>11</v>
      </c>
      <c r="H151" s="28" t="s">
        <v>12</v>
      </c>
      <c r="I151" s="28" t="s">
        <v>33</v>
      </c>
      <c r="J151" s="29" t="s">
        <v>257</v>
      </c>
      <c r="K151" s="30"/>
      <c r="L151" s="29"/>
      <c r="M151" s="32">
        <f>M152</f>
        <v>181100</v>
      </c>
      <c r="N151" s="32">
        <f>N152</f>
        <v>181100</v>
      </c>
      <c r="O151" s="32">
        <f>O152</f>
        <v>181100</v>
      </c>
      <c r="P151" s="32">
        <f>P152</f>
        <v>2018.03</v>
      </c>
      <c r="Q151" s="51"/>
      <c r="R151" s="51"/>
      <c r="S151" s="49"/>
      <c r="T151" s="49"/>
    </row>
    <row r="152" spans="1:20" ht="63">
      <c r="A152" s="24" t="s">
        <v>283</v>
      </c>
      <c r="B152" s="28" t="s">
        <v>10</v>
      </c>
      <c r="C152" s="28" t="s">
        <v>15</v>
      </c>
      <c r="D152" s="28" t="s">
        <v>34</v>
      </c>
      <c r="E152" s="28" t="s">
        <v>138</v>
      </c>
      <c r="F152" s="28" t="s">
        <v>165</v>
      </c>
      <c r="G152" s="28" t="s">
        <v>20</v>
      </c>
      <c r="H152" s="28" t="s">
        <v>12</v>
      </c>
      <c r="I152" s="28" t="s">
        <v>33</v>
      </c>
      <c r="J152" s="29" t="s">
        <v>262</v>
      </c>
      <c r="K152" s="30"/>
      <c r="L152" s="29"/>
      <c r="M152" s="32">
        <f>M153+M154+M155+M156+M157+M158</f>
        <v>181100</v>
      </c>
      <c r="N152" s="32">
        <f>N153+N154+N155+N156+N157+N158</f>
        <v>181100</v>
      </c>
      <c r="O152" s="32">
        <f>O153+O154+O155+O156+O157+O158</f>
        <v>181100</v>
      </c>
      <c r="P152" s="32">
        <f>P153+P154+P155+P156+P157+P158</f>
        <v>2018.03</v>
      </c>
      <c r="Q152" s="51"/>
      <c r="R152" s="51"/>
      <c r="S152" s="49"/>
      <c r="T152" s="49"/>
    </row>
    <row r="153" spans="1:20" ht="63">
      <c r="A153" s="24" t="s">
        <v>208</v>
      </c>
      <c r="B153" s="28" t="s">
        <v>24</v>
      </c>
      <c r="C153" s="28" t="s">
        <v>15</v>
      </c>
      <c r="D153" s="28" t="s">
        <v>34</v>
      </c>
      <c r="E153" s="28" t="s">
        <v>138</v>
      </c>
      <c r="F153" s="28" t="s">
        <v>165</v>
      </c>
      <c r="G153" s="28" t="s">
        <v>20</v>
      </c>
      <c r="H153" s="28" t="s">
        <v>12</v>
      </c>
      <c r="I153" s="28" t="s">
        <v>33</v>
      </c>
      <c r="J153" s="29" t="s">
        <v>261</v>
      </c>
      <c r="K153" s="30"/>
      <c r="L153" s="29"/>
      <c r="M153" s="32">
        <v>10000</v>
      </c>
      <c r="N153" s="32">
        <v>10000</v>
      </c>
      <c r="O153" s="32">
        <v>10000</v>
      </c>
      <c r="P153" s="73"/>
      <c r="Q153" s="51"/>
      <c r="R153" s="51"/>
      <c r="S153" s="49"/>
      <c r="T153" s="49"/>
    </row>
    <row r="154" spans="1:20" ht="63">
      <c r="A154" s="24" t="s">
        <v>284</v>
      </c>
      <c r="B154" s="28" t="s">
        <v>36</v>
      </c>
      <c r="C154" s="28" t="s">
        <v>15</v>
      </c>
      <c r="D154" s="28" t="s">
        <v>34</v>
      </c>
      <c r="E154" s="28" t="s">
        <v>138</v>
      </c>
      <c r="F154" s="28" t="s">
        <v>165</v>
      </c>
      <c r="G154" s="28" t="s">
        <v>20</v>
      </c>
      <c r="H154" s="28" t="s">
        <v>12</v>
      </c>
      <c r="I154" s="28" t="s">
        <v>33</v>
      </c>
      <c r="J154" s="29" t="s">
        <v>260</v>
      </c>
      <c r="K154" s="30"/>
      <c r="L154" s="29"/>
      <c r="M154" s="32">
        <v>50000</v>
      </c>
      <c r="N154" s="32">
        <v>50000</v>
      </c>
      <c r="O154" s="32">
        <v>50000</v>
      </c>
      <c r="P154" s="45">
        <v>1018.03</v>
      </c>
      <c r="Q154" s="51"/>
      <c r="R154" s="51"/>
      <c r="S154" s="49"/>
      <c r="T154" s="49"/>
    </row>
    <row r="155" spans="1:20" ht="63">
      <c r="A155" s="24" t="s">
        <v>209</v>
      </c>
      <c r="B155" s="28" t="s">
        <v>125</v>
      </c>
      <c r="C155" s="28" t="s">
        <v>15</v>
      </c>
      <c r="D155" s="28" t="s">
        <v>34</v>
      </c>
      <c r="E155" s="28" t="s">
        <v>138</v>
      </c>
      <c r="F155" s="28" t="s">
        <v>165</v>
      </c>
      <c r="G155" s="28" t="s">
        <v>20</v>
      </c>
      <c r="H155" s="28" t="s">
        <v>12</v>
      </c>
      <c r="I155" s="28" t="s">
        <v>33</v>
      </c>
      <c r="J155" s="29" t="s">
        <v>261</v>
      </c>
      <c r="K155" s="30"/>
      <c r="L155" s="29"/>
      <c r="M155" s="32">
        <v>60000</v>
      </c>
      <c r="N155" s="32">
        <v>60000</v>
      </c>
      <c r="O155" s="32">
        <v>60000</v>
      </c>
      <c r="P155" s="73"/>
      <c r="Q155" s="51"/>
      <c r="R155" s="51"/>
      <c r="S155" s="49"/>
      <c r="T155" s="49"/>
    </row>
    <row r="156" spans="1:20" ht="63">
      <c r="A156" s="24" t="s">
        <v>210</v>
      </c>
      <c r="B156" s="28" t="s">
        <v>247</v>
      </c>
      <c r="C156" s="28" t="s">
        <v>15</v>
      </c>
      <c r="D156" s="28" t="s">
        <v>34</v>
      </c>
      <c r="E156" s="28" t="s">
        <v>138</v>
      </c>
      <c r="F156" s="28" t="s">
        <v>165</v>
      </c>
      <c r="G156" s="28" t="s">
        <v>20</v>
      </c>
      <c r="H156" s="28" t="s">
        <v>12</v>
      </c>
      <c r="I156" s="28" t="s">
        <v>33</v>
      </c>
      <c r="J156" s="29" t="s">
        <v>261</v>
      </c>
      <c r="K156" s="30"/>
      <c r="L156" s="29"/>
      <c r="M156" s="32">
        <v>60000</v>
      </c>
      <c r="N156" s="32">
        <v>60000</v>
      </c>
      <c r="O156" s="32">
        <v>60000</v>
      </c>
      <c r="P156" s="73"/>
      <c r="Q156" s="51"/>
      <c r="R156" s="51"/>
      <c r="S156" s="49"/>
      <c r="T156" s="49"/>
    </row>
    <row r="157" spans="1:20" ht="63">
      <c r="A157" s="24" t="s">
        <v>211</v>
      </c>
      <c r="B157" s="28" t="s">
        <v>242</v>
      </c>
      <c r="C157" s="28" t="s">
        <v>15</v>
      </c>
      <c r="D157" s="28" t="s">
        <v>34</v>
      </c>
      <c r="E157" s="28" t="s">
        <v>138</v>
      </c>
      <c r="F157" s="28" t="s">
        <v>165</v>
      </c>
      <c r="G157" s="28" t="s">
        <v>20</v>
      </c>
      <c r="H157" s="28" t="s">
        <v>12</v>
      </c>
      <c r="I157" s="28" t="s">
        <v>33</v>
      </c>
      <c r="J157" s="29" t="s">
        <v>260</v>
      </c>
      <c r="K157" s="30"/>
      <c r="L157" s="29"/>
      <c r="M157" s="32">
        <v>100</v>
      </c>
      <c r="N157" s="32">
        <v>100</v>
      </c>
      <c r="O157" s="32">
        <v>100</v>
      </c>
      <c r="P157" s="73"/>
      <c r="Q157" s="51"/>
      <c r="R157" s="51"/>
      <c r="S157" s="49"/>
      <c r="T157" s="49"/>
    </row>
    <row r="158" spans="1:20" ht="63">
      <c r="A158" s="24" t="s">
        <v>212</v>
      </c>
      <c r="B158" s="28" t="s">
        <v>45</v>
      </c>
      <c r="C158" s="28" t="s">
        <v>15</v>
      </c>
      <c r="D158" s="28" t="s">
        <v>34</v>
      </c>
      <c r="E158" s="28" t="s">
        <v>138</v>
      </c>
      <c r="F158" s="28" t="s">
        <v>176</v>
      </c>
      <c r="G158" s="28" t="s">
        <v>20</v>
      </c>
      <c r="H158" s="28" t="s">
        <v>12</v>
      </c>
      <c r="I158" s="28" t="s">
        <v>33</v>
      </c>
      <c r="J158" s="29" t="s">
        <v>263</v>
      </c>
      <c r="K158" s="30"/>
      <c r="L158" s="29"/>
      <c r="M158" s="32">
        <v>1000</v>
      </c>
      <c r="N158" s="32">
        <v>1000</v>
      </c>
      <c r="O158" s="32">
        <v>1000</v>
      </c>
      <c r="P158" s="32">
        <v>1000</v>
      </c>
      <c r="Q158" s="51"/>
      <c r="R158" s="51"/>
      <c r="S158" s="49"/>
      <c r="T158" s="49"/>
    </row>
    <row r="159" spans="1:20" ht="15.75">
      <c r="A159" s="24" t="s">
        <v>213</v>
      </c>
      <c r="B159" s="28" t="s">
        <v>10</v>
      </c>
      <c r="C159" s="28" t="s">
        <v>15</v>
      </c>
      <c r="D159" s="28" t="s">
        <v>34</v>
      </c>
      <c r="E159" s="28" t="s">
        <v>17</v>
      </c>
      <c r="F159" s="28" t="s">
        <v>10</v>
      </c>
      <c r="G159" s="28" t="s">
        <v>20</v>
      </c>
      <c r="H159" s="28" t="s">
        <v>12</v>
      </c>
      <c r="I159" s="28" t="s">
        <v>33</v>
      </c>
      <c r="J159" s="29" t="s">
        <v>355</v>
      </c>
      <c r="K159" s="30"/>
      <c r="L159" s="29"/>
      <c r="M159" s="32">
        <f>M160+M161</f>
        <v>72997.34</v>
      </c>
      <c r="N159" s="32">
        <f>N160+N161</f>
        <v>0</v>
      </c>
      <c r="O159" s="32">
        <f>O160+O161</f>
        <v>0</v>
      </c>
      <c r="P159" s="43">
        <f>P160+P161</f>
        <v>61519.56</v>
      </c>
      <c r="Q159" s="51"/>
      <c r="R159" s="51"/>
      <c r="S159" s="49"/>
      <c r="T159" s="49"/>
    </row>
    <row r="160" spans="1:20" ht="78.75">
      <c r="A160" s="24" t="s">
        <v>214</v>
      </c>
      <c r="B160" s="28" t="s">
        <v>316</v>
      </c>
      <c r="C160" s="28" t="s">
        <v>15</v>
      </c>
      <c r="D160" s="28" t="s">
        <v>34</v>
      </c>
      <c r="E160" s="28" t="s">
        <v>17</v>
      </c>
      <c r="F160" s="28" t="s">
        <v>87</v>
      </c>
      <c r="G160" s="28" t="s">
        <v>20</v>
      </c>
      <c r="H160" s="28" t="s">
        <v>12</v>
      </c>
      <c r="I160" s="28" t="s">
        <v>33</v>
      </c>
      <c r="J160" s="29" t="s">
        <v>321</v>
      </c>
      <c r="K160" s="30"/>
      <c r="L160" s="29"/>
      <c r="M160" s="32">
        <v>32631.89</v>
      </c>
      <c r="N160" s="32">
        <v>0</v>
      </c>
      <c r="O160" s="32">
        <v>0</v>
      </c>
      <c r="P160" s="45">
        <v>21154.11</v>
      </c>
      <c r="Q160" s="51"/>
      <c r="R160" s="51"/>
      <c r="S160" s="49"/>
      <c r="T160" s="49"/>
    </row>
    <row r="161" spans="1:20" ht="78.75">
      <c r="A161" s="24" t="s">
        <v>285</v>
      </c>
      <c r="B161" s="28" t="s">
        <v>317</v>
      </c>
      <c r="C161" s="28" t="s">
        <v>15</v>
      </c>
      <c r="D161" s="28" t="s">
        <v>34</v>
      </c>
      <c r="E161" s="28" t="s">
        <v>17</v>
      </c>
      <c r="F161" s="28" t="s">
        <v>87</v>
      </c>
      <c r="G161" s="28" t="s">
        <v>20</v>
      </c>
      <c r="H161" s="28" t="s">
        <v>12</v>
      </c>
      <c r="I161" s="28" t="s">
        <v>33</v>
      </c>
      <c r="J161" s="29" t="s">
        <v>321</v>
      </c>
      <c r="K161" s="30"/>
      <c r="L161" s="29"/>
      <c r="M161" s="32">
        <v>40365.45</v>
      </c>
      <c r="N161" s="32">
        <v>0</v>
      </c>
      <c r="O161" s="32">
        <v>0</v>
      </c>
      <c r="P161" s="45">
        <v>40365.45</v>
      </c>
      <c r="Q161" s="51"/>
      <c r="R161" s="51"/>
      <c r="S161" s="49"/>
      <c r="T161" s="49"/>
    </row>
    <row r="162" spans="1:20" ht="15.75">
      <c r="A162" s="24" t="s">
        <v>215</v>
      </c>
      <c r="B162" s="25" t="s">
        <v>86</v>
      </c>
      <c r="C162" s="25" t="s">
        <v>40</v>
      </c>
      <c r="D162" s="25" t="s">
        <v>11</v>
      </c>
      <c r="E162" s="25" t="s">
        <v>11</v>
      </c>
      <c r="F162" s="25" t="s">
        <v>10</v>
      </c>
      <c r="G162" s="25" t="s">
        <v>11</v>
      </c>
      <c r="H162" s="25" t="s">
        <v>12</v>
      </c>
      <c r="I162" s="25" t="s">
        <v>10</v>
      </c>
      <c r="J162" s="26" t="s">
        <v>106</v>
      </c>
      <c r="K162" s="26"/>
      <c r="L162" s="26"/>
      <c r="M162" s="31">
        <f>M164+M169+M175+M181+M188+M191+M197</f>
        <v>1127450259.87</v>
      </c>
      <c r="N162" s="31">
        <f>N164+N169+N175+N181+N188+N191+N197</f>
        <v>969172838.54</v>
      </c>
      <c r="O162" s="31">
        <f>O164+O169+O175+O181+O188+O191+O197</f>
        <v>969280268.54</v>
      </c>
      <c r="P162" s="73"/>
      <c r="Q162" s="74">
        <f>Q164+Q169+Q175+Q181+Q191+Q197</f>
        <v>85418321.61</v>
      </c>
      <c r="R162" s="74">
        <f>R164+R169+R175+R181+R191+R197</f>
        <v>30297410</v>
      </c>
      <c r="S162" s="42">
        <f>S164+S169+S175+S181+S191+S197</f>
        <v>41117100</v>
      </c>
      <c r="T162" s="49"/>
    </row>
    <row r="163" spans="1:20" ht="31.5">
      <c r="A163" s="24" t="s">
        <v>216</v>
      </c>
      <c r="B163" s="28" t="s">
        <v>86</v>
      </c>
      <c r="C163" s="28" t="s">
        <v>40</v>
      </c>
      <c r="D163" s="28" t="s">
        <v>22</v>
      </c>
      <c r="E163" s="28" t="s">
        <v>11</v>
      </c>
      <c r="F163" s="28" t="s">
        <v>10</v>
      </c>
      <c r="G163" s="28" t="s">
        <v>11</v>
      </c>
      <c r="H163" s="28" t="s">
        <v>12</v>
      </c>
      <c r="I163" s="28" t="s">
        <v>10</v>
      </c>
      <c r="J163" s="29" t="s">
        <v>107</v>
      </c>
      <c r="K163" s="29"/>
      <c r="L163" s="29"/>
      <c r="M163" s="32">
        <f>M164+M169+M175+M181</f>
        <v>1126057074.81</v>
      </c>
      <c r="N163" s="32">
        <f>N164+N169+N175+N181</f>
        <v>969172838.54</v>
      </c>
      <c r="O163" s="32">
        <f>O164+O169+O175+O181</f>
        <v>969280268.54</v>
      </c>
      <c r="P163" s="73"/>
      <c r="Q163" s="51"/>
      <c r="R163" s="51"/>
      <c r="S163" s="49"/>
      <c r="T163" s="49"/>
    </row>
    <row r="164" spans="1:20" ht="15.75">
      <c r="A164" s="24" t="s">
        <v>217</v>
      </c>
      <c r="B164" s="28" t="s">
        <v>86</v>
      </c>
      <c r="C164" s="28" t="s">
        <v>40</v>
      </c>
      <c r="D164" s="28" t="s">
        <v>22</v>
      </c>
      <c r="E164" s="28" t="s">
        <v>138</v>
      </c>
      <c r="F164" s="28" t="s">
        <v>10</v>
      </c>
      <c r="G164" s="28" t="s">
        <v>11</v>
      </c>
      <c r="H164" s="28" t="s">
        <v>12</v>
      </c>
      <c r="I164" s="28" t="s">
        <v>177</v>
      </c>
      <c r="J164" s="26" t="s">
        <v>135</v>
      </c>
      <c r="K164" s="26"/>
      <c r="L164" s="26"/>
      <c r="M164" s="31">
        <f>M165</f>
        <v>530966200</v>
      </c>
      <c r="N164" s="31">
        <f>N165</f>
        <v>416348200</v>
      </c>
      <c r="O164" s="31">
        <f>O165</f>
        <v>416348200</v>
      </c>
      <c r="P164" s="73"/>
      <c r="Q164" s="71">
        <f>Q168</f>
        <v>47018200</v>
      </c>
      <c r="R164" s="51"/>
      <c r="S164" s="49"/>
      <c r="T164" s="49"/>
    </row>
    <row r="165" spans="1:20" ht="15.75">
      <c r="A165" s="24" t="s">
        <v>218</v>
      </c>
      <c r="B165" s="28" t="s">
        <v>86</v>
      </c>
      <c r="C165" s="28" t="s">
        <v>40</v>
      </c>
      <c r="D165" s="28" t="s">
        <v>22</v>
      </c>
      <c r="E165" s="28" t="s">
        <v>32</v>
      </c>
      <c r="F165" s="28" t="s">
        <v>10</v>
      </c>
      <c r="G165" s="28" t="s">
        <v>11</v>
      </c>
      <c r="H165" s="28" t="s">
        <v>12</v>
      </c>
      <c r="I165" s="28" t="s">
        <v>177</v>
      </c>
      <c r="J165" s="29" t="s">
        <v>109</v>
      </c>
      <c r="K165" s="29"/>
      <c r="L165" s="29"/>
      <c r="M165" s="32">
        <f>M166+M167+M168</f>
        <v>530966200</v>
      </c>
      <c r="N165" s="32">
        <f>N166+N167+N168</f>
        <v>416348200</v>
      </c>
      <c r="O165" s="32">
        <f>O166+O167+O168</f>
        <v>416348200</v>
      </c>
      <c r="P165" s="73"/>
      <c r="Q165" s="51"/>
      <c r="R165" s="51"/>
      <c r="S165" s="49"/>
      <c r="T165" s="49"/>
    </row>
    <row r="166" spans="1:20" ht="31.5">
      <c r="A166" s="24" t="s">
        <v>219</v>
      </c>
      <c r="B166" s="28" t="s">
        <v>86</v>
      </c>
      <c r="C166" s="28" t="s">
        <v>40</v>
      </c>
      <c r="D166" s="28" t="s">
        <v>22</v>
      </c>
      <c r="E166" s="28" t="s">
        <v>32</v>
      </c>
      <c r="F166" s="28" t="s">
        <v>108</v>
      </c>
      <c r="G166" s="28" t="s">
        <v>26</v>
      </c>
      <c r="H166" s="28" t="s">
        <v>12</v>
      </c>
      <c r="I166" s="28" t="s">
        <v>177</v>
      </c>
      <c r="J166" s="29" t="s">
        <v>178</v>
      </c>
      <c r="K166" s="29"/>
      <c r="L166" s="29"/>
      <c r="M166" s="32">
        <v>337998800</v>
      </c>
      <c r="N166" s="32">
        <v>270399000</v>
      </c>
      <c r="O166" s="32">
        <v>270399000</v>
      </c>
      <c r="P166" s="73"/>
      <c r="Q166" s="51"/>
      <c r="R166" s="51"/>
      <c r="S166" s="49"/>
      <c r="T166" s="49"/>
    </row>
    <row r="167" spans="1:20" ht="31.5">
      <c r="A167" s="24" t="s">
        <v>286</v>
      </c>
      <c r="B167" s="28" t="s">
        <v>86</v>
      </c>
      <c r="C167" s="28" t="s">
        <v>40</v>
      </c>
      <c r="D167" s="28" t="s">
        <v>22</v>
      </c>
      <c r="E167" s="28" t="s">
        <v>32</v>
      </c>
      <c r="F167" s="28" t="s">
        <v>136</v>
      </c>
      <c r="G167" s="28" t="s">
        <v>26</v>
      </c>
      <c r="H167" s="28" t="s">
        <v>12</v>
      </c>
      <c r="I167" s="28" t="s">
        <v>177</v>
      </c>
      <c r="J167" s="29" t="s">
        <v>110</v>
      </c>
      <c r="K167" s="29"/>
      <c r="L167" s="29"/>
      <c r="M167" s="32">
        <v>70649400</v>
      </c>
      <c r="N167" s="32">
        <v>70649400</v>
      </c>
      <c r="O167" s="32">
        <v>70649400</v>
      </c>
      <c r="P167" s="73"/>
      <c r="Q167" s="51"/>
      <c r="R167" s="51"/>
      <c r="S167" s="49"/>
      <c r="T167" s="49"/>
    </row>
    <row r="168" spans="1:20" ht="15.75">
      <c r="A168" s="24" t="s">
        <v>220</v>
      </c>
      <c r="B168" s="28" t="s">
        <v>86</v>
      </c>
      <c r="C168" s="28" t="s">
        <v>40</v>
      </c>
      <c r="D168" s="28" t="s">
        <v>22</v>
      </c>
      <c r="E168" s="28" t="s">
        <v>48</v>
      </c>
      <c r="F168" s="28" t="s">
        <v>111</v>
      </c>
      <c r="G168" s="28" t="s">
        <v>26</v>
      </c>
      <c r="H168" s="28" t="s">
        <v>12</v>
      </c>
      <c r="I168" s="28" t="s">
        <v>177</v>
      </c>
      <c r="J168" s="29" t="s">
        <v>191</v>
      </c>
      <c r="K168" s="29"/>
      <c r="L168" s="29"/>
      <c r="M168" s="32">
        <v>122318000</v>
      </c>
      <c r="N168" s="32">
        <v>75299800</v>
      </c>
      <c r="O168" s="32">
        <v>75299800</v>
      </c>
      <c r="P168" s="73"/>
      <c r="Q168" s="75">
        <v>47018200</v>
      </c>
      <c r="R168" s="51"/>
      <c r="S168" s="49"/>
      <c r="T168" s="49"/>
    </row>
    <row r="169" spans="1:20" ht="31.5" customHeight="1">
      <c r="A169" s="24" t="s">
        <v>21</v>
      </c>
      <c r="B169" s="28" t="s">
        <v>86</v>
      </c>
      <c r="C169" s="28" t="s">
        <v>40</v>
      </c>
      <c r="D169" s="28" t="s">
        <v>22</v>
      </c>
      <c r="E169" s="28" t="s">
        <v>57</v>
      </c>
      <c r="F169" s="28" t="s">
        <v>10</v>
      </c>
      <c r="G169" s="28" t="s">
        <v>11</v>
      </c>
      <c r="H169" s="28" t="s">
        <v>12</v>
      </c>
      <c r="I169" s="28" t="s">
        <v>177</v>
      </c>
      <c r="J169" s="26" t="s">
        <v>41</v>
      </c>
      <c r="K169" s="26"/>
      <c r="L169" s="26"/>
      <c r="M169" s="31">
        <f>M170+M171+M172+M173+M174</f>
        <v>40832673.269999996</v>
      </c>
      <c r="N169" s="31">
        <f>N170+N171+N172+N173+N174</f>
        <v>27926900</v>
      </c>
      <c r="O169" s="31">
        <f>O170+O171+O172+O173+O174</f>
        <v>27709500</v>
      </c>
      <c r="P169" s="73"/>
      <c r="Q169" s="71">
        <f>Q171+Q172+Q174</f>
        <v>14341817.5</v>
      </c>
      <c r="R169" s="71">
        <f>R171+R172+R174</f>
        <v>8533100</v>
      </c>
      <c r="S169" s="50">
        <f>S171+S172+S174</f>
        <v>18223800</v>
      </c>
      <c r="T169" s="49"/>
    </row>
    <row r="170" spans="1:20" ht="0.75" customHeight="1" hidden="1">
      <c r="A170" s="24" t="s">
        <v>213</v>
      </c>
      <c r="B170" s="28" t="s">
        <v>86</v>
      </c>
      <c r="C170" s="28" t="s">
        <v>40</v>
      </c>
      <c r="D170" s="28" t="s">
        <v>22</v>
      </c>
      <c r="E170" s="28" t="s">
        <v>46</v>
      </c>
      <c r="F170" s="28" t="s">
        <v>200</v>
      </c>
      <c r="G170" s="28" t="s">
        <v>26</v>
      </c>
      <c r="H170" s="28" t="s">
        <v>12</v>
      </c>
      <c r="I170" s="28" t="s">
        <v>177</v>
      </c>
      <c r="J170" s="33" t="s">
        <v>201</v>
      </c>
      <c r="K170" s="33"/>
      <c r="L170" s="33"/>
      <c r="M170" s="32">
        <v>0</v>
      </c>
      <c r="N170" s="32">
        <v>0</v>
      </c>
      <c r="O170" s="32">
        <v>0</v>
      </c>
      <c r="P170" s="73"/>
      <c r="Q170" s="51"/>
      <c r="R170" s="51"/>
      <c r="S170" s="49"/>
      <c r="T170" s="49"/>
    </row>
    <row r="171" spans="1:20" ht="94.5">
      <c r="A171" s="24" t="s">
        <v>248</v>
      </c>
      <c r="B171" s="28" t="s">
        <v>86</v>
      </c>
      <c r="C171" s="28" t="s">
        <v>40</v>
      </c>
      <c r="D171" s="28" t="s">
        <v>22</v>
      </c>
      <c r="E171" s="28" t="s">
        <v>46</v>
      </c>
      <c r="F171" s="28" t="s">
        <v>249</v>
      </c>
      <c r="G171" s="28" t="s">
        <v>26</v>
      </c>
      <c r="H171" s="28" t="s">
        <v>12</v>
      </c>
      <c r="I171" s="28" t="s">
        <v>177</v>
      </c>
      <c r="J171" s="33" t="s">
        <v>287</v>
      </c>
      <c r="K171" s="33"/>
      <c r="L171" s="33"/>
      <c r="M171" s="32">
        <v>14554100</v>
      </c>
      <c r="N171" s="32">
        <v>14554100</v>
      </c>
      <c r="O171" s="32">
        <v>14338700</v>
      </c>
      <c r="P171" s="73"/>
      <c r="Q171" s="75">
        <v>706200</v>
      </c>
      <c r="R171" s="75">
        <v>522800</v>
      </c>
      <c r="S171" s="53">
        <v>10028400</v>
      </c>
      <c r="T171" s="49"/>
    </row>
    <row r="172" spans="1:20" ht="31.5">
      <c r="A172" s="24" t="s">
        <v>243</v>
      </c>
      <c r="B172" s="28" t="s">
        <v>86</v>
      </c>
      <c r="C172" s="28" t="s">
        <v>40</v>
      </c>
      <c r="D172" s="28" t="s">
        <v>22</v>
      </c>
      <c r="E172" s="28" t="s">
        <v>46</v>
      </c>
      <c r="F172" s="28" t="s">
        <v>296</v>
      </c>
      <c r="G172" s="28" t="s">
        <v>26</v>
      </c>
      <c r="H172" s="28" t="s">
        <v>12</v>
      </c>
      <c r="I172" s="28" t="s">
        <v>177</v>
      </c>
      <c r="J172" s="61" t="s">
        <v>309</v>
      </c>
      <c r="K172" s="33"/>
      <c r="L172" s="33"/>
      <c r="M172" s="32">
        <v>3927400</v>
      </c>
      <c r="N172" s="32">
        <v>252500</v>
      </c>
      <c r="O172" s="32">
        <v>250500</v>
      </c>
      <c r="P172" s="73"/>
      <c r="Q172" s="75">
        <v>-507000</v>
      </c>
      <c r="R172" s="75">
        <v>-18600</v>
      </c>
      <c r="S172" s="53">
        <v>166500</v>
      </c>
      <c r="T172" s="49"/>
    </row>
    <row r="173" spans="1:20" ht="78.75">
      <c r="A173" s="24" t="s">
        <v>244</v>
      </c>
      <c r="B173" s="28" t="s">
        <v>86</v>
      </c>
      <c r="C173" s="28" t="s">
        <v>40</v>
      </c>
      <c r="D173" s="28" t="s">
        <v>22</v>
      </c>
      <c r="E173" s="28" t="s">
        <v>46</v>
      </c>
      <c r="F173" s="28" t="s">
        <v>360</v>
      </c>
      <c r="G173" s="28" t="s">
        <v>26</v>
      </c>
      <c r="H173" s="28" t="s">
        <v>12</v>
      </c>
      <c r="I173" s="28" t="s">
        <v>177</v>
      </c>
      <c r="J173" s="61" t="s">
        <v>361</v>
      </c>
      <c r="K173" s="33"/>
      <c r="L173" s="33"/>
      <c r="M173" s="32">
        <v>2604655.77</v>
      </c>
      <c r="N173" s="32">
        <v>0</v>
      </c>
      <c r="O173" s="32">
        <v>0</v>
      </c>
      <c r="P173" s="73"/>
      <c r="Q173" s="76"/>
      <c r="R173" s="76"/>
      <c r="S173" s="53"/>
      <c r="T173" s="49"/>
    </row>
    <row r="174" spans="1:20" ht="15.75">
      <c r="A174" s="24" t="s">
        <v>245</v>
      </c>
      <c r="B174" s="28" t="s">
        <v>86</v>
      </c>
      <c r="C174" s="28" t="s">
        <v>40</v>
      </c>
      <c r="D174" s="28" t="s">
        <v>22</v>
      </c>
      <c r="E174" s="28" t="s">
        <v>61</v>
      </c>
      <c r="F174" s="28" t="s">
        <v>111</v>
      </c>
      <c r="G174" s="28" t="s">
        <v>26</v>
      </c>
      <c r="H174" s="28" t="s">
        <v>12</v>
      </c>
      <c r="I174" s="28" t="s">
        <v>177</v>
      </c>
      <c r="J174" s="29" t="s">
        <v>207</v>
      </c>
      <c r="K174" s="29"/>
      <c r="L174" s="29"/>
      <c r="M174" s="32">
        <f>5603900+Q174</f>
        <v>19746517.5</v>
      </c>
      <c r="N174" s="32">
        <f>5091400+R174</f>
        <v>13120300</v>
      </c>
      <c r="O174" s="32">
        <f>5091400+S174</f>
        <v>13120300</v>
      </c>
      <c r="P174" s="73"/>
      <c r="Q174" s="76">
        <v>14142617.5</v>
      </c>
      <c r="R174" s="76">
        <v>8028900</v>
      </c>
      <c r="S174" s="48">
        <f>R174</f>
        <v>8028900</v>
      </c>
      <c r="T174" s="49"/>
    </row>
    <row r="175" spans="1:20" ht="31.5">
      <c r="A175" s="24" t="s">
        <v>335</v>
      </c>
      <c r="B175" s="28" t="s">
        <v>86</v>
      </c>
      <c r="C175" s="28" t="s">
        <v>40</v>
      </c>
      <c r="D175" s="28" t="s">
        <v>22</v>
      </c>
      <c r="E175" s="28" t="s">
        <v>37</v>
      </c>
      <c r="F175" s="28" t="s">
        <v>10</v>
      </c>
      <c r="G175" s="28" t="s">
        <v>11</v>
      </c>
      <c r="H175" s="28" t="s">
        <v>12</v>
      </c>
      <c r="I175" s="28" t="s">
        <v>177</v>
      </c>
      <c r="J175" s="26" t="s">
        <v>112</v>
      </c>
      <c r="K175" s="26"/>
      <c r="L175" s="26"/>
      <c r="M175" s="31">
        <f>M176+M177+M178+M179+M180</f>
        <v>521788053.24</v>
      </c>
      <c r="N175" s="31">
        <f>N176+N177+N178+N179+N180</f>
        <v>495008400</v>
      </c>
      <c r="O175" s="31">
        <f>O176+O177+O178+O179+O180</f>
        <v>494775100</v>
      </c>
      <c r="P175" s="73"/>
      <c r="Q175" s="71">
        <f>Q176+Q178+Q179+Q180</f>
        <v>-6058205.890000001</v>
      </c>
      <c r="R175" s="71">
        <f>R176+R178+R179+R180</f>
        <v>-6898000</v>
      </c>
      <c r="S175" s="54">
        <f>S176+S178+S179+S180</f>
        <v>-3479600.000000001</v>
      </c>
      <c r="T175" s="49"/>
    </row>
    <row r="176" spans="1:20" ht="15.75">
      <c r="A176" s="24" t="s">
        <v>336</v>
      </c>
      <c r="B176" s="28" t="s">
        <v>86</v>
      </c>
      <c r="C176" s="28" t="s">
        <v>40</v>
      </c>
      <c r="D176" s="28" t="s">
        <v>22</v>
      </c>
      <c r="E176" s="28" t="s">
        <v>37</v>
      </c>
      <c r="F176" s="28" t="s">
        <v>202</v>
      </c>
      <c r="G176" s="28" t="s">
        <v>26</v>
      </c>
      <c r="H176" s="28" t="s">
        <v>12</v>
      </c>
      <c r="I176" s="28" t="s">
        <v>177</v>
      </c>
      <c r="J176" s="34" t="s">
        <v>203</v>
      </c>
      <c r="K176" s="34"/>
      <c r="L176" s="34"/>
      <c r="M176" s="32">
        <v>517540653.24</v>
      </c>
      <c r="N176" s="32">
        <f>498007600+R176</f>
        <v>488362677.08</v>
      </c>
      <c r="O176" s="32">
        <f>497331700+S176</f>
        <v>487783325.79</v>
      </c>
      <c r="P176" s="73"/>
      <c r="Q176" s="76">
        <v>-8555852.65</v>
      </c>
      <c r="R176" s="76">
        <v>-9644922.92</v>
      </c>
      <c r="S176" s="48">
        <v>-9548374.21</v>
      </c>
      <c r="T176" s="49"/>
    </row>
    <row r="177" spans="1:20" ht="65.25" customHeight="1">
      <c r="A177" s="24" t="s">
        <v>337</v>
      </c>
      <c r="B177" s="28" t="s">
        <v>86</v>
      </c>
      <c r="C177" s="28" t="s">
        <v>40</v>
      </c>
      <c r="D177" s="28" t="s">
        <v>22</v>
      </c>
      <c r="E177" s="28" t="s">
        <v>37</v>
      </c>
      <c r="F177" s="28" t="s">
        <v>204</v>
      </c>
      <c r="G177" s="28" t="s">
        <v>26</v>
      </c>
      <c r="H177" s="28" t="s">
        <v>12</v>
      </c>
      <c r="I177" s="28" t="s">
        <v>177</v>
      </c>
      <c r="J177" s="34" t="s">
        <v>205</v>
      </c>
      <c r="K177" s="34"/>
      <c r="L177" s="34"/>
      <c r="M177" s="32">
        <v>923000</v>
      </c>
      <c r="N177" s="32">
        <v>923000</v>
      </c>
      <c r="O177" s="32">
        <v>923000</v>
      </c>
      <c r="P177" s="73"/>
      <c r="Q177" s="51"/>
      <c r="R177" s="51"/>
      <c r="S177" s="49"/>
      <c r="T177" s="49"/>
    </row>
    <row r="178" spans="1:20" ht="65.25" customHeight="1">
      <c r="A178" s="24" t="s">
        <v>137</v>
      </c>
      <c r="B178" s="28" t="s">
        <v>86</v>
      </c>
      <c r="C178" s="28" t="s">
        <v>40</v>
      </c>
      <c r="D178" s="28" t="s">
        <v>22</v>
      </c>
      <c r="E178" s="28" t="s">
        <v>64</v>
      </c>
      <c r="F178" s="28" t="s">
        <v>322</v>
      </c>
      <c r="G178" s="28" t="s">
        <v>26</v>
      </c>
      <c r="H178" s="28" t="s">
        <v>12</v>
      </c>
      <c r="I178" s="28" t="s">
        <v>177</v>
      </c>
      <c r="J178" s="34" t="s">
        <v>325</v>
      </c>
      <c r="K178" s="34"/>
      <c r="L178" s="34"/>
      <c r="M178" s="32">
        <v>0</v>
      </c>
      <c r="N178" s="32">
        <v>2027522.92</v>
      </c>
      <c r="O178" s="32">
        <v>1930974.21</v>
      </c>
      <c r="P178" s="73"/>
      <c r="Q178" s="77">
        <v>2035246.76</v>
      </c>
      <c r="R178" s="77">
        <v>2027522.92</v>
      </c>
      <c r="S178" s="55">
        <v>1930974.21</v>
      </c>
      <c r="T178" s="49"/>
    </row>
    <row r="179" spans="1:20" ht="108" customHeight="1">
      <c r="A179" s="24" t="s">
        <v>338</v>
      </c>
      <c r="B179" s="28" t="s">
        <v>86</v>
      </c>
      <c r="C179" s="28" t="s">
        <v>40</v>
      </c>
      <c r="D179" s="28" t="s">
        <v>22</v>
      </c>
      <c r="E179" s="28" t="s">
        <v>64</v>
      </c>
      <c r="F179" s="28" t="s">
        <v>137</v>
      </c>
      <c r="G179" s="28" t="s">
        <v>26</v>
      </c>
      <c r="H179" s="28" t="s">
        <v>12</v>
      </c>
      <c r="I179" s="28" t="s">
        <v>177</v>
      </c>
      <c r="J179" s="35" t="s">
        <v>179</v>
      </c>
      <c r="K179" s="35"/>
      <c r="L179" s="35"/>
      <c r="M179" s="62">
        <f>2861200+Q179</f>
        <v>3316000</v>
      </c>
      <c r="N179" s="62">
        <f>2975100+R179</f>
        <v>3686500</v>
      </c>
      <c r="O179" s="63">
        <f>0+S179</f>
        <v>4063200</v>
      </c>
      <c r="P179" s="73"/>
      <c r="Q179" s="51">
        <v>454800</v>
      </c>
      <c r="R179" s="51">
        <v>711400</v>
      </c>
      <c r="S179" s="48">
        <v>4063200</v>
      </c>
      <c r="T179" s="49"/>
    </row>
    <row r="180" spans="1:20" ht="53.25" customHeight="1">
      <c r="A180" s="24" t="s">
        <v>24</v>
      </c>
      <c r="B180" s="28" t="s">
        <v>86</v>
      </c>
      <c r="C180" s="28" t="s">
        <v>40</v>
      </c>
      <c r="D180" s="28" t="s">
        <v>22</v>
      </c>
      <c r="E180" s="28" t="s">
        <v>64</v>
      </c>
      <c r="F180" s="28" t="s">
        <v>24</v>
      </c>
      <c r="G180" s="28" t="s">
        <v>26</v>
      </c>
      <c r="H180" s="28" t="s">
        <v>12</v>
      </c>
      <c r="I180" s="28" t="s">
        <v>177</v>
      </c>
      <c r="J180" s="29" t="s">
        <v>206</v>
      </c>
      <c r="K180" s="29"/>
      <c r="L180" s="29"/>
      <c r="M180" s="32">
        <f>800+Q180</f>
        <v>8400</v>
      </c>
      <c r="N180" s="32">
        <f>700+R180</f>
        <v>8700</v>
      </c>
      <c r="O180" s="32">
        <f>0+S180</f>
        <v>74600</v>
      </c>
      <c r="P180" s="73"/>
      <c r="Q180" s="75">
        <v>7600</v>
      </c>
      <c r="R180" s="75">
        <v>8000</v>
      </c>
      <c r="S180" s="52">
        <v>74600</v>
      </c>
      <c r="T180" s="49"/>
    </row>
    <row r="181" spans="1:20" ht="15" customHeight="1">
      <c r="A181" s="24" t="s">
        <v>339</v>
      </c>
      <c r="B181" s="28" t="s">
        <v>86</v>
      </c>
      <c r="C181" s="28" t="s">
        <v>40</v>
      </c>
      <c r="D181" s="28" t="s">
        <v>22</v>
      </c>
      <c r="E181" s="28" t="s">
        <v>67</v>
      </c>
      <c r="F181" s="28" t="s">
        <v>10</v>
      </c>
      <c r="G181" s="28" t="s">
        <v>11</v>
      </c>
      <c r="H181" s="28" t="s">
        <v>12</v>
      </c>
      <c r="I181" s="28" t="s">
        <v>177</v>
      </c>
      <c r="J181" s="26" t="s">
        <v>71</v>
      </c>
      <c r="K181" s="26"/>
      <c r="L181" s="26"/>
      <c r="M181" s="31">
        <f>M182+M184+M185+M186+M187</f>
        <v>32470148.299999997</v>
      </c>
      <c r="N181" s="31">
        <f>N182+N184+N185+N186+N187</f>
        <v>29889338.54</v>
      </c>
      <c r="O181" s="31">
        <f>O182+O184+O185+O186+O187</f>
        <v>30447468.54</v>
      </c>
      <c r="P181" s="73"/>
      <c r="Q181" s="71">
        <f>Q184+Q185+Q186+Q187</f>
        <v>30116510</v>
      </c>
      <c r="R181" s="71">
        <f>R184+R185+R186+R187</f>
        <v>28662310</v>
      </c>
      <c r="S181" s="54">
        <f>S184+S185+S186+S187</f>
        <v>26372900</v>
      </c>
      <c r="T181" s="49"/>
    </row>
    <row r="182" spans="1:20" ht="47.25">
      <c r="A182" s="24" t="s">
        <v>340</v>
      </c>
      <c r="B182" s="28" t="s">
        <v>86</v>
      </c>
      <c r="C182" s="28" t="s">
        <v>40</v>
      </c>
      <c r="D182" s="28" t="s">
        <v>22</v>
      </c>
      <c r="E182" s="28" t="s">
        <v>67</v>
      </c>
      <c r="F182" s="28" t="s">
        <v>115</v>
      </c>
      <c r="G182" s="28" t="s">
        <v>11</v>
      </c>
      <c r="H182" s="28" t="s">
        <v>12</v>
      </c>
      <c r="I182" s="28" t="s">
        <v>177</v>
      </c>
      <c r="J182" s="29" t="s">
        <v>132</v>
      </c>
      <c r="K182" s="29"/>
      <c r="L182" s="29"/>
      <c r="M182" s="32">
        <f>M183</f>
        <v>843548.54</v>
      </c>
      <c r="N182" s="32">
        <f>N183</f>
        <v>843548.54</v>
      </c>
      <c r="O182" s="32">
        <f>O183</f>
        <v>843548.54</v>
      </c>
      <c r="P182" s="73"/>
      <c r="Q182" s="51"/>
      <c r="R182" s="51"/>
      <c r="S182" s="49"/>
      <c r="T182" s="49"/>
    </row>
    <row r="183" spans="1:20" ht="63">
      <c r="A183" s="24" t="s">
        <v>165</v>
      </c>
      <c r="B183" s="28" t="s">
        <v>86</v>
      </c>
      <c r="C183" s="28" t="s">
        <v>40</v>
      </c>
      <c r="D183" s="28" t="s">
        <v>22</v>
      </c>
      <c r="E183" s="28" t="s">
        <v>67</v>
      </c>
      <c r="F183" s="28" t="s">
        <v>115</v>
      </c>
      <c r="G183" s="28" t="s">
        <v>26</v>
      </c>
      <c r="H183" s="28" t="s">
        <v>12</v>
      </c>
      <c r="I183" s="28" t="s">
        <v>177</v>
      </c>
      <c r="J183" s="29" t="s">
        <v>133</v>
      </c>
      <c r="K183" s="29"/>
      <c r="L183" s="29"/>
      <c r="M183" s="32">
        <v>843548.54</v>
      </c>
      <c r="N183" s="32">
        <v>843548.54</v>
      </c>
      <c r="O183" s="32">
        <v>843548.54</v>
      </c>
      <c r="P183" s="73"/>
      <c r="Q183" s="51"/>
      <c r="R183" s="51"/>
      <c r="S183" s="49"/>
      <c r="T183" s="49"/>
    </row>
    <row r="184" spans="1:20" ht="63">
      <c r="A184" s="24" t="s">
        <v>341</v>
      </c>
      <c r="B184" s="28" t="s">
        <v>86</v>
      </c>
      <c r="C184" s="28" t="s">
        <v>40</v>
      </c>
      <c r="D184" s="28" t="s">
        <v>22</v>
      </c>
      <c r="E184" s="28" t="s">
        <v>70</v>
      </c>
      <c r="F184" s="28" t="s">
        <v>323</v>
      </c>
      <c r="G184" s="28" t="s">
        <v>26</v>
      </c>
      <c r="H184" s="28" t="s">
        <v>12</v>
      </c>
      <c r="I184" s="28" t="s">
        <v>177</v>
      </c>
      <c r="J184" s="29" t="s">
        <v>326</v>
      </c>
      <c r="K184" s="29"/>
      <c r="L184" s="29"/>
      <c r="M184" s="32">
        <v>2672890</v>
      </c>
      <c r="N184" s="32">
        <v>2672890</v>
      </c>
      <c r="O184" s="32">
        <v>3231020</v>
      </c>
      <c r="P184" s="73"/>
      <c r="Q184" s="77">
        <v>2289410</v>
      </c>
      <c r="R184" s="77">
        <v>2289410</v>
      </c>
      <c r="S184" s="55">
        <v>0</v>
      </c>
      <c r="T184" s="49"/>
    </row>
    <row r="185" spans="1:20" ht="47.25">
      <c r="A185" s="24" t="s">
        <v>342</v>
      </c>
      <c r="B185" s="28" t="s">
        <v>86</v>
      </c>
      <c r="C185" s="28" t="s">
        <v>40</v>
      </c>
      <c r="D185" s="28" t="s">
        <v>22</v>
      </c>
      <c r="E185" s="28" t="s">
        <v>70</v>
      </c>
      <c r="F185" s="28" t="s">
        <v>324</v>
      </c>
      <c r="G185" s="28" t="s">
        <v>26</v>
      </c>
      <c r="H185" s="28" t="s">
        <v>12</v>
      </c>
      <c r="I185" s="28" t="s">
        <v>177</v>
      </c>
      <c r="J185" s="29" t="s">
        <v>327</v>
      </c>
      <c r="K185" s="29"/>
      <c r="L185" s="29"/>
      <c r="M185" s="32">
        <v>25428100</v>
      </c>
      <c r="N185" s="32">
        <v>25428100</v>
      </c>
      <c r="O185" s="32">
        <v>25428100</v>
      </c>
      <c r="P185" s="73"/>
      <c r="Q185" s="78">
        <v>25428100</v>
      </c>
      <c r="R185" s="78">
        <v>25428100</v>
      </c>
      <c r="S185" s="56">
        <v>25428100</v>
      </c>
      <c r="T185" s="49"/>
    </row>
    <row r="186" spans="1:20" ht="31.5">
      <c r="A186" s="24" t="s">
        <v>343</v>
      </c>
      <c r="B186" s="28" t="s">
        <v>86</v>
      </c>
      <c r="C186" s="28" t="s">
        <v>40</v>
      </c>
      <c r="D186" s="28" t="s">
        <v>22</v>
      </c>
      <c r="E186" s="28" t="s">
        <v>70</v>
      </c>
      <c r="F186" s="28" t="s">
        <v>296</v>
      </c>
      <c r="G186" s="28" t="s">
        <v>26</v>
      </c>
      <c r="H186" s="28" t="s">
        <v>12</v>
      </c>
      <c r="I186" s="28" t="s">
        <v>177</v>
      </c>
      <c r="J186" s="29" t="s">
        <v>328</v>
      </c>
      <c r="K186" s="29"/>
      <c r="L186" s="29"/>
      <c r="M186" s="32">
        <v>300000</v>
      </c>
      <c r="N186" s="32">
        <v>0</v>
      </c>
      <c r="O186" s="32">
        <v>0</v>
      </c>
      <c r="P186" s="73"/>
      <c r="Q186" s="79">
        <v>300000</v>
      </c>
      <c r="R186" s="51"/>
      <c r="S186" s="48"/>
      <c r="T186" s="49"/>
    </row>
    <row r="187" spans="1:20" ht="15.75">
      <c r="A187" s="24" t="s">
        <v>344</v>
      </c>
      <c r="B187" s="28" t="s">
        <v>86</v>
      </c>
      <c r="C187" s="28" t="s">
        <v>40</v>
      </c>
      <c r="D187" s="28" t="s">
        <v>22</v>
      </c>
      <c r="E187" s="28" t="s">
        <v>273</v>
      </c>
      <c r="F187" s="28" t="s">
        <v>111</v>
      </c>
      <c r="G187" s="28" t="s">
        <v>26</v>
      </c>
      <c r="H187" s="28" t="s">
        <v>12</v>
      </c>
      <c r="I187" s="28" t="s">
        <v>177</v>
      </c>
      <c r="J187" s="29" t="s">
        <v>329</v>
      </c>
      <c r="K187" s="29"/>
      <c r="L187" s="29"/>
      <c r="M187" s="32">
        <f>1728500+370500+1126609.76</f>
        <v>3225609.76</v>
      </c>
      <c r="N187" s="32">
        <v>944800</v>
      </c>
      <c r="O187" s="32">
        <v>944800</v>
      </c>
      <c r="P187" s="73"/>
      <c r="Q187" s="80">
        <f>1728500+370500</f>
        <v>2099000</v>
      </c>
      <c r="R187" s="51">
        <v>944800</v>
      </c>
      <c r="S187" s="48">
        <v>944800</v>
      </c>
      <c r="T187" s="49"/>
    </row>
    <row r="188" spans="1:20" ht="15.75">
      <c r="A188" s="24" t="s">
        <v>345</v>
      </c>
      <c r="B188" s="25" t="s">
        <v>10</v>
      </c>
      <c r="C188" s="25" t="s">
        <v>40</v>
      </c>
      <c r="D188" s="25" t="s">
        <v>168</v>
      </c>
      <c r="E188" s="25" t="s">
        <v>11</v>
      </c>
      <c r="F188" s="25" t="s">
        <v>10</v>
      </c>
      <c r="G188" s="25" t="s">
        <v>11</v>
      </c>
      <c r="H188" s="25" t="s">
        <v>12</v>
      </c>
      <c r="I188" s="25" t="s">
        <v>10</v>
      </c>
      <c r="J188" s="26" t="s">
        <v>288</v>
      </c>
      <c r="K188" s="26"/>
      <c r="L188" s="26"/>
      <c r="M188" s="31">
        <f aca="true" t="shared" si="2" ref="M188:O189">M189</f>
        <v>1393185.06</v>
      </c>
      <c r="N188" s="31">
        <f t="shared" si="2"/>
        <v>0</v>
      </c>
      <c r="O188" s="31">
        <f t="shared" si="2"/>
        <v>0</v>
      </c>
      <c r="P188" s="73"/>
      <c r="Q188" s="51"/>
      <c r="R188" s="51"/>
      <c r="S188" s="49"/>
      <c r="T188" s="49"/>
    </row>
    <row r="189" spans="1:20" ht="19.5" customHeight="1">
      <c r="A189" s="24" t="s">
        <v>176</v>
      </c>
      <c r="B189" s="28" t="s">
        <v>289</v>
      </c>
      <c r="C189" s="28" t="s">
        <v>40</v>
      </c>
      <c r="D189" s="28" t="s">
        <v>168</v>
      </c>
      <c r="E189" s="28" t="s">
        <v>26</v>
      </c>
      <c r="F189" s="28" t="s">
        <v>10</v>
      </c>
      <c r="G189" s="28" t="s">
        <v>26</v>
      </c>
      <c r="H189" s="28" t="s">
        <v>12</v>
      </c>
      <c r="I189" s="28" t="s">
        <v>177</v>
      </c>
      <c r="J189" s="29" t="s">
        <v>290</v>
      </c>
      <c r="K189" s="29"/>
      <c r="L189" s="29"/>
      <c r="M189" s="32">
        <f t="shared" si="2"/>
        <v>1393185.06</v>
      </c>
      <c r="N189" s="32">
        <f t="shared" si="2"/>
        <v>0</v>
      </c>
      <c r="O189" s="32">
        <f t="shared" si="2"/>
        <v>0</v>
      </c>
      <c r="P189" s="45">
        <v>0</v>
      </c>
      <c r="Q189" s="51"/>
      <c r="R189" s="51"/>
      <c r="S189" s="57"/>
      <c r="T189" s="49"/>
    </row>
    <row r="190" spans="1:20" ht="19.5" customHeight="1">
      <c r="A190" s="24" t="s">
        <v>28</v>
      </c>
      <c r="B190" s="28" t="s">
        <v>289</v>
      </c>
      <c r="C190" s="28" t="s">
        <v>40</v>
      </c>
      <c r="D190" s="28" t="s">
        <v>168</v>
      </c>
      <c r="E190" s="28" t="s">
        <v>26</v>
      </c>
      <c r="F190" s="28" t="s">
        <v>27</v>
      </c>
      <c r="G190" s="28" t="s">
        <v>26</v>
      </c>
      <c r="H190" s="28" t="s">
        <v>12</v>
      </c>
      <c r="I190" s="28" t="s">
        <v>177</v>
      </c>
      <c r="J190" s="29" t="s">
        <v>290</v>
      </c>
      <c r="K190" s="29"/>
      <c r="L190" s="29"/>
      <c r="M190" s="32">
        <v>1393185.06</v>
      </c>
      <c r="N190" s="32">
        <v>0</v>
      </c>
      <c r="O190" s="32">
        <v>0</v>
      </c>
      <c r="P190" s="73"/>
      <c r="Q190" s="51"/>
      <c r="R190" s="51"/>
      <c r="S190" s="49"/>
      <c r="T190" s="49"/>
    </row>
    <row r="191" spans="1:20" ht="19.5" customHeight="1">
      <c r="A191" s="44" t="s">
        <v>346</v>
      </c>
      <c r="B191" s="25" t="s">
        <v>10</v>
      </c>
      <c r="C191" s="25" t="s">
        <v>40</v>
      </c>
      <c r="D191" s="25" t="s">
        <v>305</v>
      </c>
      <c r="E191" s="25" t="s">
        <v>11</v>
      </c>
      <c r="F191" s="25" t="s">
        <v>10</v>
      </c>
      <c r="G191" s="25" t="s">
        <v>11</v>
      </c>
      <c r="H191" s="25" t="s">
        <v>12</v>
      </c>
      <c r="I191" s="25" t="s">
        <v>10</v>
      </c>
      <c r="J191" s="26" t="s">
        <v>330</v>
      </c>
      <c r="K191" s="26"/>
      <c r="L191" s="26"/>
      <c r="M191" s="31">
        <f>M192+M195</f>
        <v>489846.82</v>
      </c>
      <c r="N191" s="31">
        <f>N192+N195</f>
        <v>0</v>
      </c>
      <c r="O191" s="31">
        <f>O192+O195</f>
        <v>0</v>
      </c>
      <c r="P191" s="73"/>
      <c r="Q191" s="71">
        <v>273134.5</v>
      </c>
      <c r="R191" s="51"/>
      <c r="S191" s="49"/>
      <c r="T191" s="49"/>
    </row>
    <row r="192" spans="1:20" ht="32.25" customHeight="1">
      <c r="A192" s="44" t="s">
        <v>347</v>
      </c>
      <c r="B192" s="28" t="s">
        <v>10</v>
      </c>
      <c r="C192" s="28" t="s">
        <v>40</v>
      </c>
      <c r="D192" s="28" t="s">
        <v>305</v>
      </c>
      <c r="E192" s="28" t="s">
        <v>26</v>
      </c>
      <c r="F192" s="28" t="s">
        <v>10</v>
      </c>
      <c r="G192" s="28" t="s">
        <v>11</v>
      </c>
      <c r="H192" s="28" t="s">
        <v>12</v>
      </c>
      <c r="I192" s="28" t="s">
        <v>177</v>
      </c>
      <c r="J192" s="29" t="s">
        <v>366</v>
      </c>
      <c r="K192" s="26"/>
      <c r="L192" s="26"/>
      <c r="M192" s="32">
        <f>M193+M194</f>
        <v>5678.29</v>
      </c>
      <c r="N192" s="32">
        <f>N193+N194</f>
        <v>0</v>
      </c>
      <c r="O192" s="32">
        <f>O193+O194</f>
        <v>0</v>
      </c>
      <c r="P192" s="73"/>
      <c r="Q192" s="71"/>
      <c r="R192" s="51"/>
      <c r="S192" s="49"/>
      <c r="T192" s="49"/>
    </row>
    <row r="193" spans="1:20" ht="34.5" customHeight="1">
      <c r="A193" s="44" t="s">
        <v>348</v>
      </c>
      <c r="B193" s="28" t="s">
        <v>359</v>
      </c>
      <c r="C193" s="28" t="s">
        <v>40</v>
      </c>
      <c r="D193" s="28" t="s">
        <v>305</v>
      </c>
      <c r="E193" s="28" t="s">
        <v>26</v>
      </c>
      <c r="F193" s="28" t="s">
        <v>77</v>
      </c>
      <c r="G193" s="28" t="s">
        <v>26</v>
      </c>
      <c r="H193" s="28" t="s">
        <v>12</v>
      </c>
      <c r="I193" s="28" t="s">
        <v>177</v>
      </c>
      <c r="J193" s="29" t="s">
        <v>365</v>
      </c>
      <c r="K193" s="26"/>
      <c r="L193" s="26"/>
      <c r="M193" s="32">
        <v>5277.85</v>
      </c>
      <c r="N193" s="32">
        <v>0</v>
      </c>
      <c r="O193" s="32">
        <v>0</v>
      </c>
      <c r="P193" s="73"/>
      <c r="Q193" s="71"/>
      <c r="R193" s="51"/>
      <c r="S193" s="49"/>
      <c r="T193" s="49"/>
    </row>
    <row r="194" spans="1:20" ht="35.25" customHeight="1">
      <c r="A194" s="44" t="s">
        <v>349</v>
      </c>
      <c r="B194" s="28" t="s">
        <v>289</v>
      </c>
      <c r="C194" s="28" t="s">
        <v>40</v>
      </c>
      <c r="D194" s="28" t="s">
        <v>305</v>
      </c>
      <c r="E194" s="28" t="s">
        <v>26</v>
      </c>
      <c r="F194" s="28" t="s">
        <v>77</v>
      </c>
      <c r="G194" s="28" t="s">
        <v>26</v>
      </c>
      <c r="H194" s="28" t="s">
        <v>12</v>
      </c>
      <c r="I194" s="28" t="s">
        <v>177</v>
      </c>
      <c r="J194" s="29" t="s">
        <v>365</v>
      </c>
      <c r="K194" s="26"/>
      <c r="L194" s="26"/>
      <c r="M194" s="32">
        <v>400.44</v>
      </c>
      <c r="N194" s="32">
        <v>0</v>
      </c>
      <c r="O194" s="32">
        <v>0</v>
      </c>
      <c r="P194" s="73"/>
      <c r="Q194" s="71"/>
      <c r="R194" s="51"/>
      <c r="S194" s="49"/>
      <c r="T194" s="49"/>
    </row>
    <row r="195" spans="1:20" ht="19.5" customHeight="1">
      <c r="A195" s="44" t="s">
        <v>350</v>
      </c>
      <c r="B195" s="28" t="s">
        <v>10</v>
      </c>
      <c r="C195" s="28" t="s">
        <v>40</v>
      </c>
      <c r="D195" s="28" t="s">
        <v>305</v>
      </c>
      <c r="E195" s="28" t="s">
        <v>26</v>
      </c>
      <c r="F195" s="28" t="s">
        <v>10</v>
      </c>
      <c r="G195" s="28" t="s">
        <v>26</v>
      </c>
      <c r="H195" s="28" t="s">
        <v>12</v>
      </c>
      <c r="I195" s="28" t="s">
        <v>177</v>
      </c>
      <c r="J195" s="29" t="s">
        <v>332</v>
      </c>
      <c r="K195" s="26"/>
      <c r="L195" s="26"/>
      <c r="M195" s="32">
        <f>M196</f>
        <v>484168.53</v>
      </c>
      <c r="N195" s="32">
        <f>N196</f>
        <v>0</v>
      </c>
      <c r="O195" s="32">
        <f>O196</f>
        <v>0</v>
      </c>
      <c r="P195" s="73"/>
      <c r="Q195" s="71"/>
      <c r="R195" s="51"/>
      <c r="S195" s="49"/>
      <c r="T195" s="49"/>
    </row>
    <row r="196" spans="1:20" ht="33" customHeight="1">
      <c r="A196" s="24" t="s">
        <v>351</v>
      </c>
      <c r="B196" s="28" t="s">
        <v>86</v>
      </c>
      <c r="C196" s="28" t="s">
        <v>40</v>
      </c>
      <c r="D196" s="28" t="s">
        <v>305</v>
      </c>
      <c r="E196" s="28" t="s">
        <v>26</v>
      </c>
      <c r="F196" s="28" t="s">
        <v>27</v>
      </c>
      <c r="G196" s="28" t="s">
        <v>26</v>
      </c>
      <c r="H196" s="28" t="s">
        <v>12</v>
      </c>
      <c r="I196" s="28" t="s">
        <v>177</v>
      </c>
      <c r="J196" s="29" t="s">
        <v>332</v>
      </c>
      <c r="K196" s="29"/>
      <c r="L196" s="29"/>
      <c r="M196" s="32">
        <v>484168.53</v>
      </c>
      <c r="N196" s="32">
        <v>0</v>
      </c>
      <c r="O196" s="32">
        <v>0</v>
      </c>
      <c r="P196" s="45">
        <v>273134.5</v>
      </c>
      <c r="Q196" s="51"/>
      <c r="R196" s="51"/>
      <c r="S196" s="49"/>
      <c r="T196" s="49"/>
    </row>
    <row r="197" spans="1:20" ht="16.5" customHeight="1">
      <c r="A197" s="24" t="s">
        <v>362</v>
      </c>
      <c r="B197" s="25" t="s">
        <v>10</v>
      </c>
      <c r="C197" s="25" t="s">
        <v>40</v>
      </c>
      <c r="D197" s="25" t="s">
        <v>48</v>
      </c>
      <c r="E197" s="25" t="s">
        <v>11</v>
      </c>
      <c r="F197" s="25" t="s">
        <v>10</v>
      </c>
      <c r="G197" s="25" t="s">
        <v>11</v>
      </c>
      <c r="H197" s="25" t="s">
        <v>12</v>
      </c>
      <c r="I197" s="25" t="s">
        <v>10</v>
      </c>
      <c r="J197" s="26" t="s">
        <v>331</v>
      </c>
      <c r="K197" s="26"/>
      <c r="L197" s="26"/>
      <c r="M197" s="31">
        <f aca="true" t="shared" si="3" ref="M197:O198">M198</f>
        <v>-489846.82</v>
      </c>
      <c r="N197" s="31">
        <f t="shared" si="3"/>
        <v>0</v>
      </c>
      <c r="O197" s="31">
        <f t="shared" si="3"/>
        <v>0</v>
      </c>
      <c r="P197" s="74"/>
      <c r="Q197" s="71">
        <v>-273134.5</v>
      </c>
      <c r="R197" s="51"/>
      <c r="S197" s="49"/>
      <c r="T197" s="49"/>
    </row>
    <row r="198" spans="1:20" ht="16.5" customHeight="1">
      <c r="A198" s="24" t="s">
        <v>363</v>
      </c>
      <c r="B198" s="28" t="s">
        <v>10</v>
      </c>
      <c r="C198" s="28" t="s">
        <v>40</v>
      </c>
      <c r="D198" s="28" t="s">
        <v>48</v>
      </c>
      <c r="E198" s="28" t="s">
        <v>11</v>
      </c>
      <c r="F198" s="28" t="s">
        <v>10</v>
      </c>
      <c r="G198" s="28" t="s">
        <v>26</v>
      </c>
      <c r="H198" s="28" t="s">
        <v>12</v>
      </c>
      <c r="I198" s="28" t="s">
        <v>177</v>
      </c>
      <c r="J198" s="29" t="s">
        <v>333</v>
      </c>
      <c r="K198" s="29"/>
      <c r="L198" s="29"/>
      <c r="M198" s="32">
        <f t="shared" si="3"/>
        <v>-489846.82</v>
      </c>
      <c r="N198" s="32">
        <f t="shared" si="3"/>
        <v>0</v>
      </c>
      <c r="O198" s="32">
        <f t="shared" si="3"/>
        <v>0</v>
      </c>
      <c r="P198" s="74"/>
      <c r="Q198" s="51"/>
      <c r="R198" s="51"/>
      <c r="S198" s="49"/>
      <c r="T198" s="49"/>
    </row>
    <row r="199" spans="1:20" ht="14.25" customHeight="1">
      <c r="A199" s="24" t="s">
        <v>364</v>
      </c>
      <c r="B199" s="28" t="s">
        <v>86</v>
      </c>
      <c r="C199" s="28" t="s">
        <v>40</v>
      </c>
      <c r="D199" s="28" t="s">
        <v>48</v>
      </c>
      <c r="E199" s="28" t="s">
        <v>148</v>
      </c>
      <c r="F199" s="28" t="s">
        <v>77</v>
      </c>
      <c r="G199" s="28" t="s">
        <v>26</v>
      </c>
      <c r="H199" s="28" t="s">
        <v>12</v>
      </c>
      <c r="I199" s="28" t="s">
        <v>177</v>
      </c>
      <c r="J199" s="29" t="s">
        <v>334</v>
      </c>
      <c r="K199" s="29"/>
      <c r="L199" s="29"/>
      <c r="M199" s="32">
        <v>-489846.82</v>
      </c>
      <c r="N199" s="32">
        <v>0</v>
      </c>
      <c r="O199" s="32">
        <v>0</v>
      </c>
      <c r="P199" s="74"/>
      <c r="Q199" s="51"/>
      <c r="R199" s="51"/>
      <c r="S199" s="49"/>
      <c r="T199" s="49"/>
    </row>
    <row r="200" spans="1:20" ht="15.75">
      <c r="A200" s="24" t="s">
        <v>351</v>
      </c>
      <c r="B200" s="64"/>
      <c r="C200" s="64"/>
      <c r="D200" s="64"/>
      <c r="E200" s="64"/>
      <c r="F200" s="64"/>
      <c r="G200" s="64"/>
      <c r="H200" s="64"/>
      <c r="I200" s="64"/>
      <c r="J200" s="65" t="s">
        <v>126</v>
      </c>
      <c r="K200" s="65"/>
      <c r="L200" s="65"/>
      <c r="M200" s="66">
        <f>M57+M162</f>
        <v>1299824680.8999999</v>
      </c>
      <c r="N200" s="66">
        <f>N57+N162</f>
        <v>1135494191.74</v>
      </c>
      <c r="O200" s="66">
        <f>O57+O162</f>
        <v>1142285438.54</v>
      </c>
      <c r="P200" s="74"/>
      <c r="Q200" s="74">
        <f>Q57+Q162</f>
        <v>94145112.59</v>
      </c>
      <c r="R200" s="51"/>
      <c r="S200" s="49"/>
      <c r="T200" s="49"/>
    </row>
    <row r="201" spans="1:20" ht="15">
      <c r="A201" s="9"/>
      <c r="B201" s="12"/>
      <c r="C201" s="12"/>
      <c r="D201" s="12"/>
      <c r="E201" s="12"/>
      <c r="F201" s="12"/>
      <c r="G201" s="12"/>
      <c r="H201" s="12"/>
      <c r="I201" s="12"/>
      <c r="J201" s="12" t="s">
        <v>122</v>
      </c>
      <c r="K201" s="12"/>
      <c r="L201" s="12"/>
      <c r="M201" s="13"/>
      <c r="N201" s="13"/>
      <c r="O201" s="13"/>
      <c r="P201" s="74"/>
      <c r="Q201" s="51"/>
      <c r="R201" s="51"/>
      <c r="S201" s="49"/>
      <c r="T201" s="49"/>
    </row>
    <row r="202" spans="2:18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7"/>
      <c r="N202" s="17"/>
      <c r="O202" s="17"/>
      <c r="P202" s="3"/>
      <c r="Q202" s="3"/>
      <c r="R202" s="3"/>
    </row>
    <row r="203" spans="2:18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7"/>
      <c r="N203" s="17"/>
      <c r="O203" s="17"/>
      <c r="P203" s="3"/>
      <c r="Q203" s="3"/>
      <c r="R203" s="3"/>
    </row>
    <row r="204" spans="2:18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7"/>
      <c r="N204" s="17"/>
      <c r="O204" s="17"/>
      <c r="P204" s="3"/>
      <c r="Q204" s="3"/>
      <c r="R204" s="3"/>
    </row>
    <row r="205" spans="2:18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7"/>
      <c r="N205" s="17"/>
      <c r="O205" s="17"/>
      <c r="P205" s="3"/>
      <c r="Q205" s="3"/>
      <c r="R205" s="3"/>
    </row>
    <row r="206" spans="2:18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7"/>
      <c r="N206" s="17"/>
      <c r="O206" s="17"/>
      <c r="P206" s="3"/>
      <c r="Q206" s="3"/>
      <c r="R206" s="3"/>
    </row>
    <row r="207" spans="2:18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7"/>
      <c r="N207" s="17"/>
      <c r="O207" s="17"/>
      <c r="P207" s="3"/>
      <c r="Q207" s="3"/>
      <c r="R207" s="3"/>
    </row>
    <row r="208" spans="2:18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7"/>
      <c r="N208" s="17"/>
      <c r="O208" s="17"/>
      <c r="P208" s="3"/>
      <c r="Q208" s="3"/>
      <c r="R208" s="3"/>
    </row>
    <row r="210" ht="12.75">
      <c r="M210" s="10"/>
    </row>
  </sheetData>
  <sheetProtection/>
  <mergeCells count="50">
    <mergeCell ref="M11:R11"/>
    <mergeCell ref="M12:R12"/>
    <mergeCell ref="M13:R13"/>
    <mergeCell ref="M14:R14"/>
    <mergeCell ref="J8:O8"/>
    <mergeCell ref="J9:O9"/>
    <mergeCell ref="J6:O6"/>
    <mergeCell ref="J7:O7"/>
    <mergeCell ref="A51:O51"/>
    <mergeCell ref="M47:O47"/>
    <mergeCell ref="M28:O28"/>
    <mergeCell ref="M29:O29"/>
    <mergeCell ref="N46:O46"/>
    <mergeCell ref="M42:O42"/>
    <mergeCell ref="M38:O38"/>
    <mergeCell ref="M39:O39"/>
    <mergeCell ref="N31:O31"/>
    <mergeCell ref="M32:O32"/>
    <mergeCell ref="M48:O48"/>
    <mergeCell ref="M49:O49"/>
    <mergeCell ref="M33:O33"/>
    <mergeCell ref="M34:O34"/>
    <mergeCell ref="N36:O36"/>
    <mergeCell ref="M37:O37"/>
    <mergeCell ref="M17:O17"/>
    <mergeCell ref="M18:O18"/>
    <mergeCell ref="N26:O26"/>
    <mergeCell ref="M27:O27"/>
    <mergeCell ref="N21:O21"/>
    <mergeCell ref="M22:O22"/>
    <mergeCell ref="M23:O23"/>
    <mergeCell ref="M24:O24"/>
    <mergeCell ref="A54:A55"/>
    <mergeCell ref="B54:I54"/>
    <mergeCell ref="J54:J55"/>
    <mergeCell ref="M54:M55"/>
    <mergeCell ref="N54:N55"/>
    <mergeCell ref="O54:O55"/>
    <mergeCell ref="K54:K55"/>
    <mergeCell ref="L54:L55"/>
    <mergeCell ref="M1:O1"/>
    <mergeCell ref="M2:O2"/>
    <mergeCell ref="M3:O3"/>
    <mergeCell ref="M4:O4"/>
    <mergeCell ref="N53:O53"/>
    <mergeCell ref="N16:O16"/>
    <mergeCell ref="M19:O19"/>
    <mergeCell ref="N41:O41"/>
    <mergeCell ref="M43:O43"/>
    <mergeCell ref="M44:O44"/>
  </mergeCells>
  <printOptions/>
  <pageMargins left="1.1811023622047245" right="0.5905511811023623" top="0.984251968503937" bottom="0.7874015748031497" header="0.5118110236220472" footer="0.5118110236220472"/>
  <pageSetup firstPageNumber="73" useFirstPageNumber="1" fitToHeight="1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Людмила Машновская</cp:lastModifiedBy>
  <cp:lastPrinted>2024-04-04T13:22:08Z</cp:lastPrinted>
  <dcterms:created xsi:type="dcterms:W3CDTF">2010-12-01T11:29:51Z</dcterms:created>
  <dcterms:modified xsi:type="dcterms:W3CDTF">2024-04-04T13:22:14Z</dcterms:modified>
  <cp:category/>
  <cp:version/>
  <cp:contentType/>
  <cp:contentStatus/>
</cp:coreProperties>
</file>