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<sst xmlns="http://schemas.openxmlformats.org/spreadsheetml/2006/main" count="102" uniqueCount="98">
  <si>
    <t>Ежемесячная информация</t>
  </si>
  <si>
    <t>о текущем исполнении районного бюджета</t>
  </si>
  <si>
    <t>Наименование показателя</t>
  </si>
  <si>
    <t>Исполнено</t>
  </si>
  <si>
    <t>% исполнения</t>
  </si>
  <si>
    <t>1</t>
  </si>
  <si>
    <t>2</t>
  </si>
  <si>
    <t>3</t>
  </si>
  <si>
    <t>4</t>
  </si>
  <si>
    <t>ДОХОДЫ</t>
  </si>
  <si>
    <t>Налоговые и неналоговые доходы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</si>
  <si>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</si>
  <si>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</si>
  <si>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</si>
  <si>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</si>
  <si>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</si>
  <si>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</si>
  <si>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</si>
  <si>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</si>
  <si>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</si>
  <si>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</si>
  <si>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</si>
  <si>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</si>
  <si>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</si>
  <si>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</si>
  <si>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</si>
  <si>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</si>
  <si>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</si>
  <si>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</si>
  <si>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</si>
  <si>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</si>
  <si>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 экономика</t>
  </si>
  <si>
    <t>Сельское хозяйство и рыболовство</t>
  </si>
  <si>
    <t xml:space="preserve">Транспорт                                                            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</si>
  <si>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</si>
  <si>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</si>
  <si>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</si>
  <si>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</si>
  <si>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</si>
  <si>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</si>
  <si>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</si>
  <si>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</si>
  <si>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</si>
  <si>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</si>
  <si>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</si>
  <si>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</si>
  <si>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</si>
  <si>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</si>
  <si>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</si>
  <si>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</si>
  <si>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</si>
  <si>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</si>
  <si>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</si>
  <si>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</si>
  <si>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</si>
  <si>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Прочие межбюджетные трансферты общего характера</t>
  </si>
  <si>
    <t>ВСЕГО РАСХОДОВ</t>
  </si>
  <si>
    <t>Дефицит бюджета</t>
  </si>
  <si>
    <t>Источники внутреннего финансирования дефицита бюджета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</si>
  <si>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</si>
  <si>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</si>
  <si>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</si>
  <si>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дефицита бюджета</t>
  </si>
  <si>
    <t>Изменение остатков средств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</si>
  <si>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</si>
  <si>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</si>
  <si>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Доходы всего, в том числе:</t>
  </si>
  <si>
    <t>налог на прибыль организаций</t>
  </si>
  <si>
    <t>налог на доходы физических лиц</t>
  </si>
  <si>
    <t>налоги на товары, (работы, услуги), реализуемые на территории Российской Федерации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</si>
  <si>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</si>
  <si>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</si>
  <si>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</si>
  <si>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</si>
  <si>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</si>
  <si>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</si>
  <si>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</si>
  <si>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</si>
  <si>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</si>
  <si>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РФ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</si>
  <si>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</si>
  <si>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</si>
  <si>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Массовый спорт</t>
  </si>
  <si>
    <t>Связь и информатика</t>
  </si>
  <si>
    <t>Дополнительное образование детей</t>
  </si>
  <si>
    <t>Физическая культура</t>
  </si>
  <si>
    <t>0,0</t>
  </si>
  <si>
    <t>Прочие безвозмездные поступления</t>
  </si>
  <si>
    <t xml:space="preserve"> </t>
  </si>
  <si>
    <t>(млн. рублей)</t>
  </si>
  <si>
    <t>Охрана окружающей среды</t>
  </si>
  <si>
    <t xml:space="preserve">  </t>
  </si>
  <si>
    <t>Обеспечение проведения выборов и референдумов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</si>
  <si>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</si>
  <si>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</si>
  <si>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Защита населения и территории от чрезвычайных ситуаций природного и техногенного характера,пожарная безопасность</t>
  </si>
  <si>
    <r>
      <t>по состоянию на</t>
    </r>
    <r>
      <rPr>
        <b/>
        <u val="single"/>
        <sz val="14"/>
        <rFont val="Times New Roman"/>
        <family val="1"/>
      </rPr>
      <t xml:space="preserve"> 28 февраля  2021 года</t>
    </r>
  </si>
  <si>
    <t>План, с учетом изменений                 на 28.02.2021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</si>
</sst>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00"/>
  </numFmts>
  <fonts count="42">
    <font>
      <sz val="10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74" fontId="4" fillId="0" borderId="10" xfId="0" applyNumberFormat="1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 applyProtection="1">
      <alignment horizontal="right"/>
      <protection/>
    </xf>
    <xf numFmtId="4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4" fillId="0" borderId="10" xfId="0" applyNumberFormat="1" applyFont="1" applyBorder="1" applyAlignment="1" applyProtection="1">
      <alignment horizontal="right"/>
      <protection/>
    </xf>
    <xf numFmtId="2" fontId="4" fillId="0" borderId="10" xfId="0" applyNumberFormat="1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175" fontId="4" fillId="0" borderId="10" xfId="0" applyNumberFormat="1" applyFont="1" applyFill="1" applyBorder="1" applyAlignment="1">
      <alignment horizontal="center" vertical="top" wrapText="1"/>
    </xf>
    <xf numFmtId="175" fontId="4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75" fontId="0" fillId="0" borderId="0" xfId="0" applyNumberFormat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4" fillId="0" borderId="14" xfId="0" applyNumberFormat="1" applyFont="1" applyFill="1" applyBorder="1" applyAlignment="1">
      <alignment horizontal="right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76">
      <selection activeCell="D85" sqref="D85:D88"/>
    </sheetView>
  </sheetViews>
  <sheetFormatPr defaultColWidth="9.00390625" defaultRowHeight="12.75"/>
  <cols>
    <col min="1" max="1" width="44.875" style="0" customWidth="1"/>
    <col min="2" max="2" width="18.625" style="0" customWidth="1"/>
    <col min="3" max="3" width="17.375" style="0" customWidth="1"/>
    <col min="4" max="4" width="18.375" style="0" customWidth="1"/>
  </cols>
  <sheetData>
    <row r="1" spans="1:4" ht="18.75">
      <c r="A1" s="47" t="s">
        <v>0</v>
      </c>
      <c r="B1" s="47"/>
      <c r="C1" s="47"/>
      <c r="D1" s="47"/>
    </row>
    <row r="2" spans="1:4" ht="18.75">
      <c r="A2" s="48" t="s">
        <v>1</v>
      </c>
      <c r="B2" s="48"/>
      <c r="C2" s="48"/>
      <c r="D2" s="48"/>
    </row>
    <row r="3" spans="1:4" ht="18.75">
      <c r="A3" s="47" t="s">
        <v>96</v>
      </c>
      <c r="B3" s="47"/>
      <c r="C3" s="47"/>
      <c r="D3" s="47"/>
    </row>
    <row r="4" spans="1:4" ht="15.75">
      <c r="A4" s="1"/>
      <c r="B4" s="2"/>
      <c r="C4" s="3"/>
      <c r="D4" s="3"/>
    </row>
    <row r="5" spans="1:4" ht="15.75">
      <c r="A5" s="4"/>
      <c r="B5" s="4"/>
      <c r="C5" s="49" t="s">
        <v>89</v>
      </c>
      <c r="D5" s="49"/>
    </row>
    <row r="6" spans="1:4" ht="45">
      <c r="A6" s="5" t="s">
        <v>2</v>
      </c>
      <c r="B6" s="5" t="s">
        <v>97</v>
      </c>
      <c r="C6" s="5" t="s">
        <v>3</v>
      </c>
      <c r="D6" s="5" t="s">
        <v>4</v>
      </c>
    </row>
    <row r="7" spans="1:4" ht="15.75">
      <c r="A7" s="6" t="s">
        <v>5</v>
      </c>
      <c r="B7" s="7" t="s">
        <v>6</v>
      </c>
      <c r="C7" s="7" t="s">
        <v>7</v>
      </c>
      <c r="D7" s="7" t="s">
        <v>8</v>
      </c>
    </row>
    <row r="8" spans="1:4" ht="15.75">
      <c r="A8" s="43" t="s">
        <v>9</v>
      </c>
      <c r="B8" s="43"/>
      <c r="C8" s="43"/>
      <c r="D8" s="43"/>
    </row>
    <row r="9" spans="1:4" ht="15.75">
      <c r="A9" s="18" t="s">
        <v>66</v>
      </c>
      <c r="B9" s="21">
        <v>1063</v>
      </c>
      <c r="C9" s="39">
        <v>105.6</v>
      </c>
      <c r="D9" s="21">
        <f>C9/B9*100</f>
        <v>9.93414863593603</v>
      </c>
    </row>
    <row r="10" spans="1:4" ht="15.75">
      <c r="A10" s="18" t="s">
        <v>10</v>
      </c>
      <c r="B10" s="21">
        <v>118.1</v>
      </c>
      <c r="C10" s="39">
        <v>16.1</v>
      </c>
      <c r="D10" s="21">
        <f>C10/B10*100</f>
        <v>13.632514817950891</v>
      </c>
    </row>
    <row r="11" spans="1:4" ht="15.75">
      <c r="A11" s="18" t="s">
        <v>67</v>
      </c>
      <c r="B11" s="21">
        <v>1</v>
      </c>
      <c r="C11" s="39">
        <v>0</v>
      </c>
      <c r="D11" s="21">
        <f>C11/B11*100</f>
        <v>0</v>
      </c>
    </row>
    <row r="12" spans="1:4" ht="15.75">
      <c r="A12" s="18" t="s">
        <v>68</v>
      </c>
      <c r="B12" s="21">
        <v>88.9</v>
      </c>
      <c r="C12" s="39">
        <v>12.3</v>
      </c>
      <c r="D12" s="21">
        <f aca="true" t="shared" si="0" ref="D12:D26">C12/B12*100</f>
        <v>13.835770528683913</v>
      </c>
    </row>
    <row r="13" spans="1:4" ht="47.25">
      <c r="A13" s="18" t="s">
        <v>69</v>
      </c>
      <c r="B13" s="21" t="s">
        <v>86</v>
      </c>
      <c r="C13" s="39" t="s">
        <v>86</v>
      </c>
      <c r="D13" s="21">
        <v>0</v>
      </c>
    </row>
    <row r="14" spans="1:4" ht="15.75">
      <c r="A14" s="18" t="s">
        <v>70</v>
      </c>
      <c r="B14" s="21">
        <v>16.5</v>
      </c>
      <c r="C14" s="39">
        <v>2.5</v>
      </c>
      <c r="D14" s="21">
        <f t="shared" si="0"/>
        <v>15.151515151515152</v>
      </c>
    </row>
    <row r="15" spans="1:4" ht="15.75">
      <c r="A15" s="18" t="s">
        <v>71</v>
      </c>
      <c r="B15" s="21">
        <v>3</v>
      </c>
      <c r="C15" s="39">
        <v>0.5</v>
      </c>
      <c r="D15" s="21">
        <f t="shared" si="0"/>
        <v>16.666666666666664</v>
      </c>
    </row>
    <row r="16" spans="1:4" ht="47.25">
      <c r="A16" s="18" t="s">
        <v>72</v>
      </c>
      <c r="B16" s="21" t="s">
        <v>86</v>
      </c>
      <c r="C16" s="39">
        <v>0</v>
      </c>
      <c r="D16" s="21">
        <v>0</v>
      </c>
    </row>
    <row r="17" spans="1:4" ht="47.25">
      <c r="A17" s="18" t="s">
        <v>73</v>
      </c>
      <c r="B17" s="21">
        <v>4.6</v>
      </c>
      <c r="C17" s="39">
        <v>0.6</v>
      </c>
      <c r="D17" s="21">
        <f t="shared" si="0"/>
        <v>13.043478260869565</v>
      </c>
    </row>
    <row r="18" spans="1:4" ht="31.5">
      <c r="A18" s="18" t="s">
        <v>74</v>
      </c>
      <c r="B18" s="21">
        <v>1</v>
      </c>
      <c r="C18" s="39">
        <v>0.04</v>
      </c>
      <c r="D18" s="21">
        <f t="shared" si="0"/>
        <v>4</v>
      </c>
    </row>
    <row r="19" spans="1:4" ht="31.5">
      <c r="A19" s="18" t="s">
        <v>75</v>
      </c>
      <c r="B19" s="21">
        <v>0.6</v>
      </c>
      <c r="C19" s="39">
        <v>0</v>
      </c>
      <c r="D19" s="21">
        <f t="shared" si="0"/>
        <v>0</v>
      </c>
    </row>
    <row r="20" spans="1:4" ht="31.5">
      <c r="A20" s="18" t="s">
        <v>76</v>
      </c>
      <c r="B20" s="21">
        <v>0.3</v>
      </c>
      <c r="C20" s="39">
        <v>0.008</v>
      </c>
      <c r="D20" s="21">
        <f t="shared" si="0"/>
        <v>2.666666666666667</v>
      </c>
    </row>
    <row r="21" spans="1:4" ht="15.75">
      <c r="A21" s="18" t="s">
        <v>77</v>
      </c>
      <c r="B21" s="21">
        <v>2.2</v>
      </c>
      <c r="C21" s="39">
        <v>0.1</v>
      </c>
      <c r="D21" s="21">
        <f t="shared" si="0"/>
        <v>4.545454545454546</v>
      </c>
    </row>
    <row r="22" spans="1:4" ht="15.75">
      <c r="A22" s="18" t="s">
        <v>78</v>
      </c>
      <c r="B22" s="21" t="s">
        <v>86</v>
      </c>
      <c r="C22" s="39">
        <v>0</v>
      </c>
      <c r="D22" s="21">
        <v>0</v>
      </c>
    </row>
    <row r="23" spans="1:7" ht="31.5">
      <c r="A23" s="18" t="s">
        <v>79</v>
      </c>
      <c r="B23" s="21">
        <v>943.3</v>
      </c>
      <c r="C23" s="39">
        <v>88.6</v>
      </c>
      <c r="D23" s="21">
        <f t="shared" si="0"/>
        <v>9.392558040920173</v>
      </c>
      <c r="G23" s="42"/>
    </row>
    <row r="24" spans="1:6" ht="15.75">
      <c r="A24" s="18" t="s">
        <v>87</v>
      </c>
      <c r="B24" s="21">
        <v>0.9</v>
      </c>
      <c r="C24" s="39">
        <v>0</v>
      </c>
      <c r="D24" s="21">
        <v>0</v>
      </c>
      <c r="E24" s="41"/>
      <c r="F24" s="42"/>
    </row>
    <row r="25" spans="1:4" ht="94.5">
      <c r="A25" s="8" t="s">
        <v>80</v>
      </c>
      <c r="B25" s="22">
        <v>1</v>
      </c>
      <c r="C25" s="40">
        <v>1</v>
      </c>
      <c r="D25" s="23">
        <v>0</v>
      </c>
    </row>
    <row r="26" spans="1:4" ht="63">
      <c r="A26" s="8" t="s">
        <v>81</v>
      </c>
      <c r="B26" s="22">
        <v>-0.2</v>
      </c>
      <c r="C26" s="40">
        <v>-0.2</v>
      </c>
      <c r="D26" s="23">
        <f t="shared" si="0"/>
        <v>100</v>
      </c>
    </row>
    <row r="27" spans="1:4" ht="15.75">
      <c r="A27" s="50"/>
      <c r="B27" s="51"/>
      <c r="C27" s="51"/>
      <c r="D27" s="52"/>
    </row>
    <row r="28" spans="1:4" ht="15.75">
      <c r="A28" s="44" t="s">
        <v>11</v>
      </c>
      <c r="B28" s="45"/>
      <c r="C28" s="45"/>
      <c r="D28" s="46"/>
    </row>
    <row r="29" spans="1:4" ht="15.75">
      <c r="A29" s="9" t="s">
        <v>12</v>
      </c>
      <c r="B29" s="35">
        <f>B30+B31+B32+B33+B34+B35+B36+B37</f>
        <v>105.24000000000001</v>
      </c>
      <c r="C29" s="35">
        <f>C30+C31+C32+C33+C34+C35+C36+C37</f>
        <v>6.779999999999999</v>
      </c>
      <c r="D29" s="20">
        <f>C29/B29%</f>
        <v>6.442417331812998</v>
      </c>
    </row>
    <row r="30" spans="1:4" ht="47.25">
      <c r="A30" s="10" t="s">
        <v>23</v>
      </c>
      <c r="B30" s="26">
        <v>1.9</v>
      </c>
      <c r="C30" s="26">
        <v>0.2</v>
      </c>
      <c r="D30" s="19">
        <f aca="true" t="shared" si="1" ref="D30:D37">C30*100/B30</f>
        <v>10.526315789473685</v>
      </c>
    </row>
    <row r="31" spans="1:4" ht="78.75">
      <c r="A31" s="10" t="s">
        <v>24</v>
      </c>
      <c r="B31" s="26">
        <v>2.27</v>
      </c>
      <c r="C31" s="27">
        <v>0.25</v>
      </c>
      <c r="D31" s="19">
        <f t="shared" si="1"/>
        <v>11.013215859030836</v>
      </c>
    </row>
    <row r="32" spans="1:4" ht="78.75">
      <c r="A32" s="11" t="s">
        <v>25</v>
      </c>
      <c r="B32" s="26">
        <v>37.42</v>
      </c>
      <c r="C32" s="27">
        <v>2.44</v>
      </c>
      <c r="D32" s="19">
        <f t="shared" si="1"/>
        <v>6.520577231427044</v>
      </c>
    </row>
    <row r="33" spans="1:4" ht="15.75">
      <c r="A33" s="11" t="s">
        <v>26</v>
      </c>
      <c r="B33" s="26"/>
      <c r="C33" s="27"/>
      <c r="D33" s="19"/>
    </row>
    <row r="34" spans="1:4" ht="63">
      <c r="A34" s="10" t="s">
        <v>27</v>
      </c>
      <c r="B34" s="26">
        <v>14.43</v>
      </c>
      <c r="C34" s="27">
        <v>1.2</v>
      </c>
      <c r="D34" s="19">
        <f t="shared" si="1"/>
        <v>8.316008316008316</v>
      </c>
    </row>
    <row r="35" spans="1:4" ht="31.5">
      <c r="A35" s="10" t="s">
        <v>92</v>
      </c>
      <c r="B35" s="26"/>
      <c r="C35" s="27"/>
      <c r="D35" s="19"/>
    </row>
    <row r="36" spans="1:4" ht="15.75">
      <c r="A36" s="10" t="s">
        <v>28</v>
      </c>
      <c r="B36" s="26">
        <v>0.5</v>
      </c>
      <c r="C36" s="27"/>
      <c r="D36" s="19">
        <f t="shared" si="1"/>
        <v>0</v>
      </c>
    </row>
    <row r="37" spans="1:4" ht="15.75">
      <c r="A37" s="10" t="s">
        <v>29</v>
      </c>
      <c r="B37" s="26">
        <v>48.72</v>
      </c>
      <c r="C37" s="27">
        <v>2.69</v>
      </c>
      <c r="D37" s="19">
        <f t="shared" si="1"/>
        <v>5.5213464696223316</v>
      </c>
    </row>
    <row r="38" spans="1:4" ht="15.75">
      <c r="A38" s="12" t="s">
        <v>13</v>
      </c>
      <c r="B38" s="35">
        <f>B39</f>
        <v>2.33</v>
      </c>
      <c r="C38" s="28">
        <f>C39</f>
        <v>0.32</v>
      </c>
      <c r="D38" s="20">
        <f>D39</f>
        <v>13.733905579399142</v>
      </c>
    </row>
    <row r="39" spans="1:4" ht="31.5">
      <c r="A39" s="10" t="s">
        <v>30</v>
      </c>
      <c r="B39" s="26">
        <v>2.33</v>
      </c>
      <c r="C39" s="27">
        <v>0.32</v>
      </c>
      <c r="D39" s="19">
        <f aca="true" t="shared" si="2" ref="D39:D81">C39*100/B39</f>
        <v>13.733905579399142</v>
      </c>
    </row>
    <row r="40" spans="1:4" ht="31.5">
      <c r="A40" s="9" t="s">
        <v>14</v>
      </c>
      <c r="B40" s="35">
        <f>B41</f>
        <v>4.61</v>
      </c>
      <c r="C40" s="35">
        <f>C41</f>
        <v>0.41</v>
      </c>
      <c r="D40" s="20">
        <f t="shared" si="2"/>
        <v>8.893709327548807</v>
      </c>
    </row>
    <row r="41" spans="1:4" ht="63">
      <c r="A41" s="10" t="s">
        <v>95</v>
      </c>
      <c r="B41" s="26">
        <v>4.61</v>
      </c>
      <c r="C41" s="27">
        <v>0.41</v>
      </c>
      <c r="D41" s="19">
        <f t="shared" si="2"/>
        <v>8.893709327548807</v>
      </c>
    </row>
    <row r="42" spans="1:4" ht="15.75">
      <c r="A42" s="9" t="s">
        <v>31</v>
      </c>
      <c r="B42" s="35">
        <f>B43+B44+B45+B46+B47</f>
        <v>39.63</v>
      </c>
      <c r="C42" s="28">
        <f>C43+C44+C45+C46+C47</f>
        <v>2.23</v>
      </c>
      <c r="D42" s="20">
        <f t="shared" si="2"/>
        <v>5.627050214483976</v>
      </c>
    </row>
    <row r="43" spans="1:4" ht="15.75">
      <c r="A43" s="10" t="s">
        <v>32</v>
      </c>
      <c r="B43" s="26">
        <v>3.71</v>
      </c>
      <c r="C43" s="27">
        <v>0.5</v>
      </c>
      <c r="D43" s="19">
        <f t="shared" si="2"/>
        <v>13.477088948787062</v>
      </c>
    </row>
    <row r="44" spans="1:4" ht="15.75">
      <c r="A44" s="10" t="s">
        <v>33</v>
      </c>
      <c r="B44" s="26">
        <v>11.8</v>
      </c>
      <c r="C44" s="27">
        <v>0.78</v>
      </c>
      <c r="D44" s="19">
        <f t="shared" si="2"/>
        <v>6.610169491525423</v>
      </c>
    </row>
    <row r="45" spans="1:4" ht="15.75">
      <c r="A45" s="10" t="s">
        <v>34</v>
      </c>
      <c r="B45" s="26">
        <v>22.09</v>
      </c>
      <c r="C45" s="27">
        <v>0.95</v>
      </c>
      <c r="D45" s="19">
        <f t="shared" si="2"/>
        <v>4.300588501584428</v>
      </c>
    </row>
    <row r="46" spans="1:4" ht="15.75">
      <c r="A46" s="10" t="s">
        <v>83</v>
      </c>
      <c r="B46" s="26"/>
      <c r="C46" s="27"/>
      <c r="D46" s="19" t="e">
        <f t="shared" si="2"/>
        <v>#DIV/0!</v>
      </c>
    </row>
    <row r="47" spans="1:4" ht="38.25" customHeight="1">
      <c r="A47" s="10" t="s">
        <v>35</v>
      </c>
      <c r="B47" s="26">
        <v>2.03</v>
      </c>
      <c r="C47" s="27"/>
      <c r="D47" s="19">
        <f t="shared" si="2"/>
        <v>0</v>
      </c>
    </row>
    <row r="48" spans="1:4" ht="15.75">
      <c r="A48" s="9" t="s">
        <v>15</v>
      </c>
      <c r="B48" s="35">
        <f>B49+B50+B51+B52</f>
        <v>124.71000000000001</v>
      </c>
      <c r="C48" s="28">
        <f>C49+C50+C51+C52</f>
        <v>1.3</v>
      </c>
      <c r="D48" s="20">
        <f t="shared" si="2"/>
        <v>1.0424184107128538</v>
      </c>
    </row>
    <row r="49" spans="1:4" ht="15.75">
      <c r="A49" s="10" t="s">
        <v>36</v>
      </c>
      <c r="B49" s="24">
        <v>79.99</v>
      </c>
      <c r="C49" s="29">
        <v>0.88</v>
      </c>
      <c r="D49" s="19">
        <f t="shared" si="2"/>
        <v>1.1001375171896488</v>
      </c>
    </row>
    <row r="50" spans="1:4" ht="15.75">
      <c r="A50" s="10" t="s">
        <v>37</v>
      </c>
      <c r="B50" s="25">
        <v>33.07</v>
      </c>
      <c r="C50" s="30"/>
      <c r="D50" s="19">
        <f t="shared" si="2"/>
        <v>0</v>
      </c>
    </row>
    <row r="51" spans="1:4" ht="15.75">
      <c r="A51" s="10" t="s">
        <v>38</v>
      </c>
      <c r="B51" s="25">
        <v>7.4</v>
      </c>
      <c r="C51" s="30"/>
      <c r="D51" s="19">
        <f t="shared" si="2"/>
        <v>0</v>
      </c>
    </row>
    <row r="52" spans="1:4" ht="31.5">
      <c r="A52" s="10" t="s">
        <v>39</v>
      </c>
      <c r="B52" s="25">
        <v>4.25</v>
      </c>
      <c r="C52" s="31">
        <v>0.42</v>
      </c>
      <c r="D52" s="19">
        <f t="shared" si="2"/>
        <v>9.882352941176471</v>
      </c>
    </row>
    <row r="53" spans="1:4" ht="15.75">
      <c r="A53" s="9" t="s">
        <v>90</v>
      </c>
      <c r="B53" s="34">
        <f>B54+B55</f>
        <v>0.99</v>
      </c>
      <c r="C53" s="34">
        <f>C54+C55</f>
        <v>0.03</v>
      </c>
      <c r="D53" s="20">
        <f t="shared" si="2"/>
        <v>3.0303030303030303</v>
      </c>
    </row>
    <row r="54" spans="1:4" ht="31.5">
      <c r="A54" s="10" t="s">
        <v>93</v>
      </c>
      <c r="B54" s="25">
        <v>0.95</v>
      </c>
      <c r="C54" s="31"/>
      <c r="D54" s="19">
        <f t="shared" si="2"/>
        <v>0</v>
      </c>
    </row>
    <row r="55" spans="1:4" ht="31.5">
      <c r="A55" s="10" t="s">
        <v>94</v>
      </c>
      <c r="B55" s="25">
        <v>0.04</v>
      </c>
      <c r="C55" s="31">
        <v>0.03</v>
      </c>
      <c r="D55" s="19">
        <f t="shared" si="2"/>
        <v>75</v>
      </c>
    </row>
    <row r="56" spans="1:4" ht="15.75">
      <c r="A56" s="9" t="s">
        <v>16</v>
      </c>
      <c r="B56" s="32">
        <f>B57+B58+B59+B60+B61</f>
        <v>578.2099999999999</v>
      </c>
      <c r="C56" s="32">
        <f>C57+C58+C59+C60+C61</f>
        <v>63.459999999999994</v>
      </c>
      <c r="D56" s="20">
        <f t="shared" si="2"/>
        <v>10.975251206309126</v>
      </c>
    </row>
    <row r="57" spans="1:4" ht="15.75">
      <c r="A57" s="10" t="s">
        <v>40</v>
      </c>
      <c r="B57" s="33">
        <v>154.77</v>
      </c>
      <c r="C57" s="33">
        <v>16.97</v>
      </c>
      <c r="D57" s="19">
        <f t="shared" si="2"/>
        <v>10.964657233313948</v>
      </c>
    </row>
    <row r="58" spans="1:4" ht="15.75">
      <c r="A58" s="10" t="s">
        <v>41</v>
      </c>
      <c r="B58" s="33">
        <v>359.27</v>
      </c>
      <c r="C58" s="33">
        <v>39.9</v>
      </c>
      <c r="D58" s="19">
        <f t="shared" si="2"/>
        <v>11.105853536337573</v>
      </c>
    </row>
    <row r="59" spans="1:4" ht="15.75">
      <c r="A59" s="10" t="s">
        <v>84</v>
      </c>
      <c r="B59" s="33">
        <v>33.49</v>
      </c>
      <c r="C59" s="33">
        <v>3.75</v>
      </c>
      <c r="D59" s="19">
        <f t="shared" si="2"/>
        <v>11.19737234995521</v>
      </c>
    </row>
    <row r="60" spans="1:4" ht="31.5">
      <c r="A60" s="10" t="s">
        <v>42</v>
      </c>
      <c r="B60" s="33">
        <v>10</v>
      </c>
      <c r="C60" s="33">
        <v>0.44</v>
      </c>
      <c r="D60" s="19">
        <f t="shared" si="2"/>
        <v>4.4</v>
      </c>
    </row>
    <row r="61" spans="1:4" ht="15.75">
      <c r="A61" s="10" t="s">
        <v>43</v>
      </c>
      <c r="B61" s="33">
        <v>20.68</v>
      </c>
      <c r="C61" s="33">
        <v>2.4</v>
      </c>
      <c r="D61" s="19">
        <f t="shared" si="2"/>
        <v>11.60541586073501</v>
      </c>
    </row>
    <row r="62" spans="1:4" ht="15.75">
      <c r="A62" s="9" t="s">
        <v>17</v>
      </c>
      <c r="B62" s="13">
        <f>B63+B64</f>
        <v>122.9</v>
      </c>
      <c r="C62" s="32">
        <f>C63+C64</f>
        <v>17.13</v>
      </c>
      <c r="D62" s="20">
        <f t="shared" si="2"/>
        <v>13.938161106590723</v>
      </c>
    </row>
    <row r="63" spans="1:4" ht="15.75">
      <c r="A63" s="10" t="s">
        <v>44</v>
      </c>
      <c r="B63" s="14">
        <v>81.65</v>
      </c>
      <c r="C63" s="33">
        <v>10.24</v>
      </c>
      <c r="D63" s="19">
        <f t="shared" si="2"/>
        <v>12.541334966319656</v>
      </c>
    </row>
    <row r="64" spans="1:4" ht="31.5">
      <c r="A64" s="10" t="s">
        <v>45</v>
      </c>
      <c r="B64" s="14">
        <v>41.25</v>
      </c>
      <c r="C64" s="33">
        <v>6.89</v>
      </c>
      <c r="D64" s="19">
        <f t="shared" si="2"/>
        <v>16.703030303030303</v>
      </c>
    </row>
    <row r="65" spans="1:4" ht="15.75">
      <c r="A65" s="9" t="s">
        <v>18</v>
      </c>
      <c r="B65" s="13">
        <f>B66</f>
        <v>0.12</v>
      </c>
      <c r="C65" s="32">
        <f>C66</f>
        <v>0</v>
      </c>
      <c r="D65" s="20">
        <f t="shared" si="2"/>
        <v>0</v>
      </c>
    </row>
    <row r="66" spans="1:4" ht="31.5">
      <c r="A66" s="10" t="s">
        <v>46</v>
      </c>
      <c r="B66" s="14">
        <v>0.12</v>
      </c>
      <c r="C66" s="33"/>
      <c r="D66" s="19">
        <f t="shared" si="2"/>
        <v>0</v>
      </c>
    </row>
    <row r="67" spans="1:4" ht="15.75">
      <c r="A67" s="9" t="s">
        <v>19</v>
      </c>
      <c r="B67" s="13">
        <f>B68+B69+B70+B71+B72</f>
        <v>35.39</v>
      </c>
      <c r="C67" s="32">
        <f>C68+C69+C70+C71+C72</f>
        <v>1.58</v>
      </c>
      <c r="D67" s="19">
        <f t="shared" si="2"/>
        <v>4.464538005086182</v>
      </c>
    </row>
    <row r="68" spans="1:4" ht="15.75">
      <c r="A68" s="10" t="s">
        <v>47</v>
      </c>
      <c r="B68" s="14">
        <v>1.35</v>
      </c>
      <c r="C68" s="33">
        <v>0.22</v>
      </c>
      <c r="D68" s="19">
        <f t="shared" si="2"/>
        <v>16.296296296296294</v>
      </c>
    </row>
    <row r="69" spans="1:4" ht="15.75">
      <c r="A69" s="10" t="s">
        <v>48</v>
      </c>
      <c r="B69" s="14"/>
      <c r="C69" s="33"/>
      <c r="D69" s="19" t="e">
        <f t="shared" si="2"/>
        <v>#DIV/0!</v>
      </c>
    </row>
    <row r="70" spans="1:4" ht="15.75">
      <c r="A70" s="11" t="s">
        <v>49</v>
      </c>
      <c r="B70" s="14">
        <v>31.25</v>
      </c>
      <c r="C70" s="33">
        <v>1.2</v>
      </c>
      <c r="D70" s="19">
        <f t="shared" si="2"/>
        <v>3.84</v>
      </c>
    </row>
    <row r="71" spans="1:4" ht="15.75">
      <c r="A71" s="11" t="s">
        <v>50</v>
      </c>
      <c r="B71" s="14">
        <v>2.06</v>
      </c>
      <c r="C71" s="33">
        <v>0.06</v>
      </c>
      <c r="D71" s="19">
        <f t="shared" si="2"/>
        <v>2.912621359223301</v>
      </c>
    </row>
    <row r="72" spans="1:4" ht="31.5">
      <c r="A72" s="10" t="s">
        <v>51</v>
      </c>
      <c r="B72" s="14">
        <v>0.73</v>
      </c>
      <c r="C72" s="33">
        <v>0.1</v>
      </c>
      <c r="D72" s="19">
        <f t="shared" si="2"/>
        <v>13.698630136986301</v>
      </c>
    </row>
    <row r="73" spans="1:4" ht="15.75">
      <c r="A73" s="9" t="s">
        <v>20</v>
      </c>
      <c r="B73" s="13">
        <f>B74+B75+B76</f>
        <v>17.77</v>
      </c>
      <c r="C73" s="32">
        <f>C74+C75+C76</f>
        <v>1.34</v>
      </c>
      <c r="D73" s="20">
        <f t="shared" si="2"/>
        <v>7.540799099606078</v>
      </c>
    </row>
    <row r="74" spans="1:4" ht="15.75">
      <c r="A74" s="10" t="s">
        <v>85</v>
      </c>
      <c r="B74" s="14">
        <v>11.7</v>
      </c>
      <c r="C74" s="33">
        <v>1.34</v>
      </c>
      <c r="D74" s="19">
        <f t="shared" si="2"/>
        <v>11.452991452991453</v>
      </c>
    </row>
    <row r="75" spans="1:4" ht="15.75">
      <c r="A75" s="10" t="s">
        <v>82</v>
      </c>
      <c r="B75" s="14">
        <v>6</v>
      </c>
      <c r="C75" s="33"/>
      <c r="D75" s="19">
        <f t="shared" si="2"/>
        <v>0</v>
      </c>
    </row>
    <row r="76" spans="1:4" ht="31.5">
      <c r="A76" s="10" t="s">
        <v>52</v>
      </c>
      <c r="B76" s="14">
        <v>0.07</v>
      </c>
      <c r="C76" s="33"/>
      <c r="D76" s="19">
        <f t="shared" si="2"/>
        <v>0</v>
      </c>
    </row>
    <row r="77" spans="1:4" ht="31.5">
      <c r="A77" s="9" t="s">
        <v>21</v>
      </c>
      <c r="B77" s="13">
        <f>B78</f>
        <v>0.06</v>
      </c>
      <c r="C77" s="32"/>
      <c r="D77" s="19">
        <f t="shared" si="2"/>
        <v>0</v>
      </c>
    </row>
    <row r="78" spans="1:4" ht="31.5">
      <c r="A78" s="10" t="s">
        <v>53</v>
      </c>
      <c r="B78" s="14">
        <v>0.06</v>
      </c>
      <c r="C78" s="33"/>
      <c r="D78" s="19">
        <f t="shared" si="2"/>
        <v>0</v>
      </c>
    </row>
    <row r="79" spans="1:4" ht="63">
      <c r="A79" s="9" t="s">
        <v>22</v>
      </c>
      <c r="B79" s="13">
        <f>B80+B81</f>
        <v>60.769999999999996</v>
      </c>
      <c r="C79" s="32">
        <f>C80+C81</f>
        <v>9.57</v>
      </c>
      <c r="D79" s="20">
        <f t="shared" si="2"/>
        <v>15.747901925292085</v>
      </c>
    </row>
    <row r="80" spans="1:4" ht="47.25">
      <c r="A80" s="10" t="s">
        <v>54</v>
      </c>
      <c r="B80" s="14">
        <v>29.52</v>
      </c>
      <c r="C80" s="33">
        <v>4.76</v>
      </c>
      <c r="D80" s="19">
        <f t="shared" si="2"/>
        <v>16.124661246612465</v>
      </c>
    </row>
    <row r="81" spans="1:4" ht="31.5">
      <c r="A81" s="11" t="s">
        <v>55</v>
      </c>
      <c r="B81" s="14">
        <v>31.25</v>
      </c>
      <c r="C81" s="33">
        <v>4.81</v>
      </c>
      <c r="D81" s="19">
        <f t="shared" si="2"/>
        <v>15.391999999999998</v>
      </c>
    </row>
    <row r="82" spans="1:4" ht="15.75">
      <c r="A82" s="15" t="s">
        <v>56</v>
      </c>
      <c r="B82" s="36">
        <f>B29+B38+B40+B42+B48+B53+B56+B62+B65+B67+B73+B77+B79</f>
        <v>1092.7299999999998</v>
      </c>
      <c r="C82" s="36">
        <f>C29+C38+C40+C42+C48+C53+C56+C62+C65+C67+C73+C77+C79</f>
        <v>104.15</v>
      </c>
      <c r="D82" s="20">
        <f>C82*100/B82</f>
        <v>9.531174215039398</v>
      </c>
    </row>
    <row r="83" spans="1:4" ht="15.75">
      <c r="A83" s="16" t="s">
        <v>57</v>
      </c>
      <c r="B83" s="37">
        <v>-29.6</v>
      </c>
      <c r="C83" s="37">
        <v>2.1</v>
      </c>
      <c r="D83" s="22"/>
    </row>
    <row r="84" spans="1:4" ht="31.5">
      <c r="A84" s="17" t="s">
        <v>58</v>
      </c>
      <c r="B84" s="38">
        <v>29.6</v>
      </c>
      <c r="C84" s="38">
        <v>-2.1</v>
      </c>
      <c r="D84" s="22">
        <f>C84/B84*100</f>
        <v>-7.094594594594595</v>
      </c>
    </row>
    <row r="85" spans="1:4" ht="47.25">
      <c r="A85" s="17" t="s">
        <v>59</v>
      </c>
      <c r="B85" s="38">
        <v>0</v>
      </c>
      <c r="C85" s="38">
        <v>0</v>
      </c>
      <c r="D85" s="22"/>
    </row>
    <row r="86" spans="1:4" ht="63">
      <c r="A86" s="17" t="s">
        <v>60</v>
      </c>
      <c r="B86" s="38">
        <v>0</v>
      </c>
      <c r="C86" s="38">
        <v>0</v>
      </c>
      <c r="D86" s="22"/>
    </row>
    <row r="87" spans="1:4" ht="78.75">
      <c r="A87" s="17" t="s">
        <v>61</v>
      </c>
      <c r="B87" s="38"/>
      <c r="C87" s="38">
        <v>0</v>
      </c>
      <c r="D87" s="22"/>
    </row>
    <row r="88" spans="1:4" ht="31.5">
      <c r="A88" s="17" t="s">
        <v>62</v>
      </c>
      <c r="B88" s="38">
        <v>0</v>
      </c>
      <c r="C88" s="38">
        <v>0</v>
      </c>
      <c r="D88" s="22"/>
    </row>
    <row r="89" spans="1:6" ht="31.5">
      <c r="A89" s="17" t="s">
        <v>63</v>
      </c>
      <c r="B89" s="38">
        <v>29.6</v>
      </c>
      <c r="C89" s="38">
        <v>-2.1</v>
      </c>
      <c r="D89" s="22">
        <f aca="true" t="shared" si="3" ref="D85:D91">C89/B89*100</f>
        <v>-7.094594594594595</v>
      </c>
      <c r="F89" t="s">
        <v>88</v>
      </c>
    </row>
    <row r="90" spans="1:4" ht="15.75">
      <c r="A90" s="17" t="s">
        <v>64</v>
      </c>
      <c r="B90" s="38">
        <v>-1063.1</v>
      </c>
      <c r="C90" s="38">
        <v>-106.2</v>
      </c>
      <c r="D90" s="22">
        <f t="shared" si="3"/>
        <v>9.989652901890699</v>
      </c>
    </row>
    <row r="91" spans="1:4" ht="15.75">
      <c r="A91" s="17" t="s">
        <v>65</v>
      </c>
      <c r="B91" s="38">
        <v>1092.7</v>
      </c>
      <c r="C91" s="38">
        <v>104.1</v>
      </c>
      <c r="D91" s="22">
        <f t="shared" si="3"/>
        <v>9.526860071382812</v>
      </c>
    </row>
    <row r="94" ht="12.75">
      <c r="C94" t="s">
        <v>88</v>
      </c>
    </row>
    <row r="98" ht="12.75">
      <c r="D98" t="s">
        <v>91</v>
      </c>
    </row>
  </sheetData>
  <sheetProtection/>
  <mergeCells count="7">
    <mergeCell ref="A8:D8"/>
    <mergeCell ref="A28:D28"/>
    <mergeCell ref="A1:D1"/>
    <mergeCell ref="A2:D2"/>
    <mergeCell ref="A3:D3"/>
    <mergeCell ref="C5:D5"/>
    <mergeCell ref="A27:D27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Фастович_НА</dc:creator>
  <cp:keywords/>
  <dc:description/>
  <cp:lastModifiedBy>Татьяна</cp:lastModifiedBy>
  <cp:lastPrinted>2018-10-11T08:56:46Z</cp:lastPrinted>
  <dcterms:created xsi:type="dcterms:W3CDTF">2015-04-02T09:16:08Z</dcterms:created>
  <dcterms:modified xsi:type="dcterms:W3CDTF">2022-03-18T02:12:57Z</dcterms:modified>
  <cp:category/>
  <cp:version/>
  <cp:contentType/>
  <cp:contentStatus/>
</cp:coreProperties>
</file>